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johne\Desktop\"/>
    </mc:Choice>
  </mc:AlternateContent>
  <bookViews>
    <workbookView xWindow="0" yWindow="0" windowWidth="28800" windowHeight="13035"/>
  </bookViews>
  <sheets>
    <sheet name="Instructions" sheetId="37" r:id="rId1"/>
    <sheet name="Bid Sch_Base" sheetId="2" r:id="rId2"/>
    <sheet name="Bid Sch_Add Alt 1" sheetId="30" r:id="rId3"/>
    <sheet name="Bid Sch_Add Alt 2" sheetId="34" r:id="rId4"/>
    <sheet name="Bid Sch_Add Alt 3" sheetId="35" r:id="rId5"/>
    <sheet name="Bid Summary" sheetId="36" r:id="rId6"/>
  </sheets>
  <externalReferences>
    <externalReference r:id="rId7"/>
  </externalReferences>
  <definedNames>
    <definedName name="_Set1">#REF!</definedName>
    <definedName name="Account">#REF!</definedName>
    <definedName name="Account2">#REF!</definedName>
    <definedName name="Account3">#REF!</definedName>
    <definedName name="Account4">#REF!</definedName>
    <definedName name="Account5">#REF!</definedName>
    <definedName name="Act_1">#REF!</definedName>
    <definedName name="Ads">#REF!</definedName>
    <definedName name="Approver">#REF!</definedName>
    <definedName name="Award">#REF!</definedName>
    <definedName name="Awarder">#REF!</definedName>
    <definedName name="BOtoCC">#REF!</definedName>
    <definedName name="CC_Date">#REF!</definedName>
    <definedName name="CFP" localSheetId="2">#REF!</definedName>
    <definedName name="CFP" localSheetId="3">#REF!</definedName>
    <definedName name="CFP" localSheetId="4">#REF!</definedName>
    <definedName name="CFP">#REF!</definedName>
    <definedName name="CO">#REF!</definedName>
    <definedName name="Columns" localSheetId="2">'Bid Sch_Add Alt 1'!#REF!</definedName>
    <definedName name="Columns" localSheetId="3">'Bid Sch_Add Alt 2'!#REF!</definedName>
    <definedName name="Columns" localSheetId="4">'Bid Sch_Add Alt 3'!#REF!</definedName>
    <definedName name="Columns">'Bid Sch_Base'!#REF!</definedName>
    <definedName name="Consultant">#REF!</definedName>
    <definedName name="Contract_Date">#REF!</definedName>
    <definedName name="Contract_Original">#REF!</definedName>
    <definedName name="Contractor">#REF!</definedName>
    <definedName name="Ctr_address">#REF!</definedName>
    <definedName name="Current">#REF!</definedName>
    <definedName name="Current_Days">#REF!</definedName>
    <definedName name="Date">#REF!</definedName>
    <definedName name="DayCode" localSheetId="2">#REF!</definedName>
    <definedName name="DayCode" localSheetId="3">#REF!</definedName>
    <definedName name="DayCode" localSheetId="4">#REF!</definedName>
    <definedName name="DayCode">#REF!</definedName>
    <definedName name="Days">#REF!</definedName>
    <definedName name="Days_Orig">#REF!</definedName>
    <definedName name="DayUnit">#REF!</definedName>
    <definedName name="DJ">#REF!</definedName>
    <definedName name="End">#REF!</definedName>
    <definedName name="Engineer">#REF!</definedName>
    <definedName name="Final_sw" localSheetId="2">#REF!</definedName>
    <definedName name="Final_sw" localSheetId="3">#REF!</definedName>
    <definedName name="Final_sw" localSheetId="4">#REF!</definedName>
    <definedName name="Final_sw">#REF!</definedName>
    <definedName name="Finish">#REF!</definedName>
    <definedName name="Inspector">#REF!</definedName>
    <definedName name="LEVEL1">#REF!</definedName>
    <definedName name="LEVEL2">#REF!</definedName>
    <definedName name="LEVEL3">#REF!</definedName>
    <definedName name="LEVEL4">#REF!</definedName>
    <definedName name="Multisite" localSheetId="2">'Bid Sch_Add Alt 1'!#REF!</definedName>
    <definedName name="Multisite" localSheetId="3">'Bid Sch_Add Alt 2'!#REF!</definedName>
    <definedName name="Multisite" localSheetId="4">'Bid Sch_Add Alt 3'!#REF!</definedName>
    <definedName name="Multisite">'Bid Sch_Base'!#REF!</definedName>
    <definedName name="NFP_ad" localSheetId="2">#REF!</definedName>
    <definedName name="NFP_ad" localSheetId="3">#REF!</definedName>
    <definedName name="NFP_ad" localSheetId="4">#REF!</definedName>
    <definedName name="NFP_ad">#REF!</definedName>
    <definedName name="Opening">#REF!</definedName>
    <definedName name="Original">#REF!</definedName>
    <definedName name="Pay_Estimate_No.">#REF!</definedName>
    <definedName name="PE">#REF!</definedName>
    <definedName name="PO">#REF!</definedName>
    <definedName name="PR" localSheetId="2">#REF!</definedName>
    <definedName name="PR" localSheetId="3">#REF!</definedName>
    <definedName name="PR" localSheetId="4">#REF!</definedName>
    <definedName name="PR">#REF!</definedName>
    <definedName name="_xlnm.Print_Area" localSheetId="2">'Bid Sch_Add Alt 1'!$A$10:$H$65</definedName>
    <definedName name="_xlnm.Print_Area" localSheetId="3">'Bid Sch_Add Alt 2'!$A$10:$H$64</definedName>
    <definedName name="_xlnm.Print_Area" localSheetId="4">'Bid Sch_Add Alt 3'!$A$10:$H$17</definedName>
    <definedName name="_xlnm.Print_Area" localSheetId="1">'Bid Sch_Base'!$A$10:$H$202</definedName>
    <definedName name="_xlnm.Print_Titles" localSheetId="2">'Bid Sch_Add Alt 1'!$2:$9</definedName>
    <definedName name="_xlnm.Print_Titles" localSheetId="3">'Bid Sch_Add Alt 2'!$2:$9</definedName>
    <definedName name="_xlnm.Print_Titles" localSheetId="4">'Bid Sch_Add Alt 3'!$2:$9</definedName>
    <definedName name="_xlnm.Print_Titles" localSheetId="1">'Bid Sch_Base'!$1:$9</definedName>
    <definedName name="Project">#REF!</definedName>
    <definedName name="Retainage">#REF!</definedName>
    <definedName name="Start">#REF!</definedName>
    <definedName name="Std">#REF!</definedName>
    <definedName name="Surety">#REF!</definedName>
    <definedName name="Surety_address">#REF!</definedName>
    <definedName name="Table1">#REF!</definedName>
    <definedName name="time">'[1]Project Data'!$B$8</definedName>
    <definedName name="Total_Earned">#REF!</definedName>
    <definedName name="Total_Paid">#REF!</definedName>
  </definedNames>
  <calcPr calcId="152511"/>
</workbook>
</file>

<file path=xl/calcChain.xml><?xml version="1.0" encoding="utf-8"?>
<calcChain xmlns="http://schemas.openxmlformats.org/spreadsheetml/2006/main">
  <c r="E11" i="36" l="1"/>
  <c r="E12" i="36"/>
  <c r="E9" i="36"/>
  <c r="D20" i="36" s="1"/>
  <c r="E10" i="36"/>
  <c r="D19" i="36" l="1"/>
  <c r="D21" i="36"/>
  <c r="D17" i="36"/>
  <c r="A5" i="35" l="1"/>
  <c r="A5" i="34"/>
  <c r="A5" i="30"/>
  <c r="A3" i="36"/>
  <c r="A2" i="36"/>
  <c r="A3" i="35"/>
  <c r="A2" i="35"/>
  <c r="A1" i="35"/>
  <c r="A3" i="34"/>
  <c r="A2" i="34"/>
  <c r="A1" i="34"/>
  <c r="A3" i="30"/>
  <c r="A2" i="30"/>
  <c r="A1" i="30"/>
  <c r="A2" i="37"/>
  <c r="A3" i="37"/>
  <c r="A1" i="37"/>
  <c r="B5" i="36" l="1"/>
  <c r="A5" i="36"/>
  <c r="C5" i="35"/>
  <c r="B5" i="35"/>
  <c r="C5" i="34"/>
  <c r="B5" i="34"/>
  <c r="C5" i="30"/>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0" i="2"/>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G53" i="30"/>
  <c r="G54" i="30"/>
  <c r="G55" i="30"/>
  <c r="G56" i="30"/>
  <c r="G10" i="30"/>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G53" i="34"/>
  <c r="G54" i="34"/>
  <c r="G55" i="34"/>
  <c r="G10" i="34"/>
  <c r="G11" i="35"/>
  <c r="G12" i="35"/>
  <c r="G10" i="35"/>
  <c r="G14" i="35" l="1"/>
  <c r="C12" i="36" s="1"/>
  <c r="G61" i="34"/>
  <c r="G60" i="34"/>
  <c r="G59" i="34"/>
  <c r="G58" i="34"/>
  <c r="G57" i="34"/>
  <c r="G56" i="34"/>
  <c r="G62" i="30"/>
  <c r="G61" i="30"/>
  <c r="G60" i="30"/>
  <c r="G59" i="30"/>
  <c r="G58" i="30"/>
  <c r="G57" i="30"/>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D16" i="36" l="1"/>
  <c r="D18" i="36"/>
  <c r="G63" i="34"/>
  <c r="C11" i="36" s="1"/>
  <c r="G64" i="30"/>
  <c r="C10" i="36" s="1"/>
  <c r="H200" i="2" l="1"/>
  <c r="G201" i="2" l="1"/>
  <c r="C9" i="36" s="1"/>
  <c r="C18" i="36" s="1"/>
  <c r="C21" i="36" l="1"/>
  <c r="C19" i="36"/>
  <c r="C17" i="36"/>
  <c r="C20" i="36"/>
  <c r="C16" i="36"/>
</calcChain>
</file>

<file path=xl/sharedStrings.xml><?xml version="1.0" encoding="utf-8"?>
<sst xmlns="http://schemas.openxmlformats.org/spreadsheetml/2006/main" count="1135" uniqueCount="362">
  <si>
    <t xml:space="preserve">     - - -     </t>
  </si>
  <si>
    <t>Item No.</t>
  </si>
  <si>
    <t>Description</t>
  </si>
  <si>
    <t>Quantity</t>
  </si>
  <si>
    <t>Units</t>
  </si>
  <si>
    <t>Unit  Price</t>
  </si>
  <si>
    <t>Total Price</t>
  </si>
  <si>
    <t>Bid Amount:</t>
  </si>
  <si>
    <t xml:space="preserve"> dollars</t>
  </si>
  <si>
    <t>CDOT, City Ref.</t>
  </si>
  <si>
    <t>$</t>
  </si>
  <si>
    <t xml:space="preserve"> </t>
  </si>
  <si>
    <t xml:space="preserve"> - - - </t>
  </si>
  <si>
    <t/>
  </si>
  <si>
    <t>MCR</t>
  </si>
  <si>
    <t xml:space="preserve">Minor Contract Revisions
</t>
  </si>
  <si>
    <t>201-00000</t>
  </si>
  <si>
    <t>Clearing and Grubbing</t>
  </si>
  <si>
    <t>202-00001</t>
  </si>
  <si>
    <t>Removal of Structure</t>
  </si>
  <si>
    <t>202-00010</t>
  </si>
  <si>
    <t>Removal of Tree</t>
  </si>
  <si>
    <t>202-00019</t>
  </si>
  <si>
    <t>Removal of Inlet</t>
  </si>
  <si>
    <t>202-00033</t>
  </si>
  <si>
    <t>Removal of Pipe</t>
  </si>
  <si>
    <t>202-00155</t>
  </si>
  <si>
    <t>Removal of Wall</t>
  </si>
  <si>
    <t>202-00190</t>
  </si>
  <si>
    <t>Removal of Concrete Median Cover Material</t>
  </si>
  <si>
    <t>202-00195</t>
  </si>
  <si>
    <t>Removal of Median Cover</t>
  </si>
  <si>
    <t>202-00200</t>
  </si>
  <si>
    <t>Removal of Sidewalk</t>
  </si>
  <si>
    <t>202-00201</t>
  </si>
  <si>
    <t>Removal of Curb</t>
  </si>
  <si>
    <t>202-00202</t>
  </si>
  <si>
    <t>Removal of Gutter</t>
  </si>
  <si>
    <t>202-00203</t>
  </si>
  <si>
    <t>Removal of Curb and Gutter</t>
  </si>
  <si>
    <t>202-00206</t>
  </si>
  <si>
    <t>Removal of Concrete Curb Ramp</t>
  </si>
  <si>
    <t>202-00210</t>
  </si>
  <si>
    <t>Removal of Concrete Pavement</t>
  </si>
  <si>
    <t>202-00220</t>
  </si>
  <si>
    <t xml:space="preserve">Removal of Asphalt Mat </t>
  </si>
  <si>
    <t>202-00250</t>
  </si>
  <si>
    <t>Removal of Pavement Marking</t>
  </si>
  <si>
    <t>202-00815</t>
  </si>
  <si>
    <t>Removal of Sign (Special)</t>
  </si>
  <si>
    <t>202-00821</t>
  </si>
  <si>
    <t>Removal of Sign Panel</t>
  </si>
  <si>
    <t>203-00010</t>
  </si>
  <si>
    <t>Unclassified Excavation (CIP)</t>
  </si>
  <si>
    <t>203-01597</t>
  </si>
  <si>
    <t>Potholing</t>
  </si>
  <si>
    <t>AC</t>
  </si>
  <si>
    <t>EA</t>
  </si>
  <si>
    <t>LF</t>
  </si>
  <si>
    <t>SY</t>
  </si>
  <si>
    <t>SF</t>
  </si>
  <si>
    <t>CY</t>
  </si>
  <si>
    <t>HOUR</t>
  </si>
  <si>
    <t>203-01622</t>
  </si>
  <si>
    <t>Sweeping</t>
  </si>
  <si>
    <t>207-00210</t>
  </si>
  <si>
    <t>Stockpile Topsoil</t>
  </si>
  <si>
    <t>208-00035</t>
  </si>
  <si>
    <t>Aggregate Bag</t>
  </si>
  <si>
    <t>208-00045</t>
  </si>
  <si>
    <t>Concrete Washout Structure</t>
  </si>
  <si>
    <t>208-00052</t>
  </si>
  <si>
    <t>Storm Drain Inlet Protection (Type 2)</t>
  </si>
  <si>
    <t>208-00070</t>
  </si>
  <si>
    <t>Vehicle Tracking Pad</t>
  </si>
  <si>
    <t>208-00103</t>
  </si>
  <si>
    <t>Removal and Disposal of Sediment (Labor)</t>
  </si>
  <si>
    <t>208-00105</t>
  </si>
  <si>
    <t>Removal and Disposal of Sediment (Equipment)</t>
  </si>
  <si>
    <t>208-00206</t>
  </si>
  <si>
    <t>Erosion Control Supervisor</t>
  </si>
  <si>
    <t>210-00050</t>
  </si>
  <si>
    <t>Reset Fire Hydrant</t>
  </si>
  <si>
    <t>210-00065</t>
  </si>
  <si>
    <t>Reset Monument (Type 3a)</t>
  </si>
  <si>
    <t>210-00810</t>
  </si>
  <si>
    <t>Reset Ground Sign</t>
  </si>
  <si>
    <t>210-00815</t>
  </si>
  <si>
    <t>Reset Sign Panel</t>
  </si>
  <si>
    <t>210-00827</t>
  </si>
  <si>
    <t>Reset Pull Box</t>
  </si>
  <si>
    <t>210-01000</t>
  </si>
  <si>
    <t>Reset Fence</t>
  </si>
  <si>
    <t>Reset Fence (Special) (Safety Screen)</t>
  </si>
  <si>
    <t>210-04010</t>
  </si>
  <si>
    <t>Adjust Manhole</t>
  </si>
  <si>
    <t>210-04020</t>
  </si>
  <si>
    <t>Modify Inlet</t>
  </si>
  <si>
    <t>210-04050</t>
  </si>
  <si>
    <t>Adjust Valve Box</t>
  </si>
  <si>
    <t>210-04060</t>
  </si>
  <si>
    <t>Adjust Water Meter</t>
  </si>
  <si>
    <t>212-00032</t>
  </si>
  <si>
    <t>Soil Conditioning</t>
  </si>
  <si>
    <t>207-00205</t>
  </si>
  <si>
    <t>Topsoil</t>
  </si>
  <si>
    <t>212-00011</t>
  </si>
  <si>
    <t>Seeding Lawn</t>
  </si>
  <si>
    <t>212-00040</t>
  </si>
  <si>
    <t>Soil Preparation Lawn</t>
  </si>
  <si>
    <t>213-00065</t>
  </si>
  <si>
    <t>Inorganic Mulch</t>
  </si>
  <si>
    <t>214-00145</t>
  </si>
  <si>
    <t>Plant Protection Fence</t>
  </si>
  <si>
    <t>214-00230</t>
  </si>
  <si>
    <t>Deciduous Tree (3 Inch Caliper)</t>
  </si>
  <si>
    <t>214-00350</t>
  </si>
  <si>
    <t>Deciduous Shrub (5 Gallon Container)</t>
  </si>
  <si>
    <t>214-00910</t>
  </si>
  <si>
    <t>Perennials (1 Gallon Container)</t>
  </si>
  <si>
    <t>304-06000</t>
  </si>
  <si>
    <t>Aggregate Base Course (CL 6)</t>
  </si>
  <si>
    <t>403-00720</t>
  </si>
  <si>
    <t>Hot Mix Asphalt (Patching) (Asphalt)</t>
  </si>
  <si>
    <t>403-34742</t>
  </si>
  <si>
    <t>Hot Mix Asphalt (Grading SX)(75)(PG 64-22)</t>
  </si>
  <si>
    <t>403-34771</t>
  </si>
  <si>
    <t>Hot Mix Asphalt (Grading SX)(75)(PG 76-28)</t>
  </si>
  <si>
    <t>411-10255</t>
  </si>
  <si>
    <t>Emulsified Asphalt (Slow-Setting)</t>
  </si>
  <si>
    <t>412-00600</t>
  </si>
  <si>
    <t>Concrete Pavement (6 inch)</t>
  </si>
  <si>
    <t>412-00800</t>
  </si>
  <si>
    <t xml:space="preserve">Concrete Pavement (8 inch) </t>
  </si>
  <si>
    <t>514-00100</t>
  </si>
  <si>
    <t>Hand Rail</t>
  </si>
  <si>
    <t>601-03000</t>
  </si>
  <si>
    <t>Concrete Class D (Wall)</t>
  </si>
  <si>
    <t>601-40301</t>
  </si>
  <si>
    <t>Structural Concrete Coating</t>
  </si>
  <si>
    <t>602-00020</t>
  </si>
  <si>
    <t>Reinforcing Steel (Epoxy Coated)</t>
  </si>
  <si>
    <t>603-00120</t>
  </si>
  <si>
    <t>12 Inch Non-Reinforced Concrete Pipe</t>
  </si>
  <si>
    <t>603-50008</t>
  </si>
  <si>
    <t>8 Inch Plastic Pipe</t>
  </si>
  <si>
    <t>604-13006</t>
  </si>
  <si>
    <t>Inlet Type 13 (5 Foot) (Special)</t>
  </si>
  <si>
    <t>604-00305</t>
  </si>
  <si>
    <t>Inlet Type C (5 Foot)</t>
  </si>
  <si>
    <t>604-30005</t>
  </si>
  <si>
    <t xml:space="preserve">Manhole Slab Base (5 Foot) </t>
  </si>
  <si>
    <t>608-00006</t>
  </si>
  <si>
    <t>Concrete Sidewalk (6 Inch)</t>
  </si>
  <si>
    <t>608-00010</t>
  </si>
  <si>
    <t>Concrete Curb Ramp</t>
  </si>
  <si>
    <t>609-20000</t>
  </si>
  <si>
    <t>Curb Type 2 (Section B) (Special)</t>
  </si>
  <si>
    <t>609-20010</t>
  </si>
  <si>
    <t>Curb Type 2 (Section B)</t>
  </si>
  <si>
    <t>609-21010</t>
  </si>
  <si>
    <t>Curb and Gutter Type 2 (Section I-B)</t>
  </si>
  <si>
    <t>609-21020</t>
  </si>
  <si>
    <t>Curb and Gutter Type 2 (Section II-B)</t>
  </si>
  <si>
    <t>609-21900</t>
  </si>
  <si>
    <t>Curb and Gutter Type 2 (Section II-B) (Special)</t>
  </si>
  <si>
    <t>610-00020</t>
  </si>
  <si>
    <t>Median Cover Material (Patterned Concrete)</t>
  </si>
  <si>
    <t>613-01200</t>
  </si>
  <si>
    <t>2 inch Electrical Conduit</t>
  </si>
  <si>
    <t>613-04010</t>
  </si>
  <si>
    <t>Conduit (4" Broadband)</t>
  </si>
  <si>
    <t>Conduit (2" City Traffic)</t>
  </si>
  <si>
    <t>613-07001</t>
  </si>
  <si>
    <t>Type One Pull Box</t>
  </si>
  <si>
    <t>613-07040</t>
  </si>
  <si>
    <t>Pull Box (30"x48"x24") (broadband)</t>
  </si>
  <si>
    <t>Pull Box (30"x48"x24") (city Traffic)</t>
  </si>
  <si>
    <t>613-10000</t>
  </si>
  <si>
    <t>Wiring</t>
  </si>
  <si>
    <t>613-40012</t>
  </si>
  <si>
    <t>Light Standard Foundation (Special)</t>
  </si>
  <si>
    <t>613-501106</t>
  </si>
  <si>
    <t>Lighting Control Center (special)</t>
  </si>
  <si>
    <t>614-01503</t>
  </si>
  <si>
    <t>Steel Sign Support (2" Round) (Post &amp; Socket)</t>
  </si>
  <si>
    <t>619-40120</t>
  </si>
  <si>
    <t>1-1/2 Inch Copper Pipe</t>
  </si>
  <si>
    <t>619-50080</t>
  </si>
  <si>
    <t>1 Inch Plastic Pipe</t>
  </si>
  <si>
    <t>619-50100</t>
  </si>
  <si>
    <t>1-1/4 Inch Plastic Pipe</t>
  </si>
  <si>
    <t>619-50160</t>
  </si>
  <si>
    <t>2 Inch Plastic Pipe (CL200)</t>
  </si>
  <si>
    <t>2 Inch Plastic Pipe (SCH40 PVC Sleeve)</t>
  </si>
  <si>
    <t>620-00020</t>
  </si>
  <si>
    <t>Sanitary Facility</t>
  </si>
  <si>
    <t>621-00650</t>
  </si>
  <si>
    <t>Pedestrian Stair Structure</t>
  </si>
  <si>
    <t>622-00010</t>
  </si>
  <si>
    <t>Bicycle Rack</t>
  </si>
  <si>
    <t>622-00250</t>
  </si>
  <si>
    <t>Bench</t>
  </si>
  <si>
    <t>622-00350</t>
  </si>
  <si>
    <t>Trash Receptacle</t>
  </si>
  <si>
    <t>623-00156</t>
  </si>
  <si>
    <t>Irrigation Bubbler</t>
  </si>
  <si>
    <t>623-00162</t>
  </si>
  <si>
    <t>Drip Emitter Tubing</t>
  </si>
  <si>
    <t>623-00164</t>
  </si>
  <si>
    <t>Drip Emitter</t>
  </si>
  <si>
    <t>623-00166</t>
  </si>
  <si>
    <t>3/4 Inch Emitter Valve Assembly</t>
  </si>
  <si>
    <t>623-00602</t>
  </si>
  <si>
    <t>2 Inch Plastic Pipe (Irrigation/Sleeve)</t>
  </si>
  <si>
    <t>623-00604</t>
  </si>
  <si>
    <t>4 Inch Plastic Pipe (Irrigation/Sleeve)</t>
  </si>
  <si>
    <t>623-01712</t>
  </si>
  <si>
    <t>1-1/2 Inch Backflow Preventer</t>
  </si>
  <si>
    <t>623-02006</t>
  </si>
  <si>
    <t>3/4 Inch Drain Valve</t>
  </si>
  <si>
    <t>623-03108</t>
  </si>
  <si>
    <t>1 Inch Automatic Control Valve</t>
  </si>
  <si>
    <t>623-03116</t>
  </si>
  <si>
    <t>1 1/2 Inch Automatic Control Valve (Master Control)</t>
  </si>
  <si>
    <t>623-04000</t>
  </si>
  <si>
    <t>Control Wire 24 Volt</t>
  </si>
  <si>
    <t>623-04002</t>
  </si>
  <si>
    <t>Power Source Wire</t>
  </si>
  <si>
    <t>623-04008</t>
  </si>
  <si>
    <t>1 Inch Quick-Coupler Valve</t>
  </si>
  <si>
    <t>623-05016</t>
  </si>
  <si>
    <t>2 Inch Gate Valve</t>
  </si>
  <si>
    <t>623-06900</t>
  </si>
  <si>
    <t>Valve Box</t>
  </si>
  <si>
    <t>623-06901</t>
  </si>
  <si>
    <t>Valve Box (Special)</t>
  </si>
  <si>
    <t>623-07510</t>
  </si>
  <si>
    <t>Weather Station</t>
  </si>
  <si>
    <t>623-07600</t>
  </si>
  <si>
    <t>1 1/2 Inch Flow Sensor</t>
  </si>
  <si>
    <t>623-08432</t>
  </si>
  <si>
    <t>40 Station Automatic Controller</t>
  </si>
  <si>
    <t>623-xxxxx</t>
  </si>
  <si>
    <t>1/4" Distribution Pipe</t>
  </si>
  <si>
    <t>Drip Line Blow-Out</t>
  </si>
  <si>
    <t>625-00000</t>
  </si>
  <si>
    <t>Construction Surveying</t>
  </si>
  <si>
    <t>626-00000</t>
  </si>
  <si>
    <t>Mobilization</t>
  </si>
  <si>
    <t>627-00001</t>
  </si>
  <si>
    <t>Pavement Marking Paint</t>
  </si>
  <si>
    <t>627-30405</t>
  </si>
  <si>
    <t>Preformed Thermoplastic Pavement Marking (Right Turn Arrow)</t>
  </si>
  <si>
    <t>Preformed Thermoplastic Pavement Marking (Accessibility Parking)</t>
  </si>
  <si>
    <t>630-00000</t>
  </si>
  <si>
    <t>Flagging</t>
  </si>
  <si>
    <t>630-00007</t>
  </si>
  <si>
    <t>Traffic Control Inspection</t>
  </si>
  <si>
    <t>630-00012</t>
  </si>
  <si>
    <t>Traffic Control Management</t>
  </si>
  <si>
    <t>630-80341</t>
  </si>
  <si>
    <t>Construction Traffic Sign (Panel Size A)</t>
  </si>
  <si>
    <t>630-80342</t>
  </si>
  <si>
    <t>Construction Traffic Sign (Panel Size B)</t>
  </si>
  <si>
    <t>630-80344</t>
  </si>
  <si>
    <t>Construction Sign Panel (Special)</t>
  </si>
  <si>
    <t>630-80336</t>
  </si>
  <si>
    <t>Barricade (Type 3 M-B)(Temporary)</t>
  </si>
  <si>
    <t>630-80358</t>
  </si>
  <si>
    <t>Advanced Warning Flashing Arrow (type C)</t>
  </si>
  <si>
    <t>630-80359</t>
  </si>
  <si>
    <t>Portable Message Sign Panel</t>
  </si>
  <si>
    <t>630-80360</t>
  </si>
  <si>
    <t>Drum Channelizing Device</t>
  </si>
  <si>
    <t>630-80363</t>
  </si>
  <si>
    <t>Drum Channelizing Device (With Light) (Flashing)</t>
  </si>
  <si>
    <t>630-80377</t>
  </si>
  <si>
    <t>Portable Water Filled Barrier (Temporary)</t>
  </si>
  <si>
    <t>630-80380</t>
  </si>
  <si>
    <t>Traffic Cone</t>
  </si>
  <si>
    <t>Public Information Services</t>
  </si>
  <si>
    <t>700-70011</t>
  </si>
  <si>
    <t>Partnering Program</t>
  </si>
  <si>
    <t>700-70016</t>
  </si>
  <si>
    <t>Fuel Cost Adjustment</t>
  </si>
  <si>
    <t>700-70021</t>
  </si>
  <si>
    <t>On the Job Trainee</t>
  </si>
  <si>
    <t>700-70320</t>
  </si>
  <si>
    <t>Sprinklers</t>
  </si>
  <si>
    <t>700-70380</t>
  </si>
  <si>
    <t>Erosion Control</t>
  </si>
  <si>
    <t>700-73302</t>
  </si>
  <si>
    <t>Lighting by Others (Non-Utility)</t>
  </si>
  <si>
    <t>DAY</t>
  </si>
  <si>
    <t>TON</t>
  </si>
  <si>
    <t>GAL</t>
  </si>
  <si>
    <t>LB</t>
  </si>
  <si>
    <t>LS</t>
  </si>
  <si>
    <t>DAYS</t>
  </si>
  <si>
    <t>FA</t>
  </si>
  <si>
    <t>Base Project - North Side and VA Improvements</t>
  </si>
  <si>
    <t>Add Alternate 1 - Median Improvements</t>
  </si>
  <si>
    <t>Add Alternate 3 - Furnishings</t>
  </si>
  <si>
    <t>$ ____________</t>
  </si>
  <si>
    <t>Add Alternate 3 Bid Amount:</t>
  </si>
  <si>
    <t xml:space="preserve"> Add Alternate 2 Bid Amount:</t>
  </si>
  <si>
    <t>Add Alternate 1 Bid Amount:</t>
  </si>
  <si>
    <t>Base Project Bid Amount:</t>
  </si>
  <si>
    <t>Bid Schedule</t>
  </si>
  <si>
    <t>Base Project</t>
  </si>
  <si>
    <t>Add Alternate 1</t>
  </si>
  <si>
    <t>Add Alternate 2</t>
  </si>
  <si>
    <t>Add Alternate 3</t>
  </si>
  <si>
    <t>North Side and VA Improvements</t>
  </si>
  <si>
    <t>Median Improvements</t>
  </si>
  <si>
    <t>Furnishings</t>
  </si>
  <si>
    <t>Bid Amount</t>
  </si>
  <si>
    <t>Base+Add Alt 1+Add Alt 2+Add Alt 3</t>
  </si>
  <si>
    <t>Base+Add Alt 1+Add Alt 2</t>
  </si>
  <si>
    <t>Base+Add Alt 1</t>
  </si>
  <si>
    <t>Base+Add Alt 2</t>
  </si>
  <si>
    <t>Base Project Only</t>
  </si>
  <si>
    <t xml:space="preserve">Bid Schedule Summary: </t>
  </si>
  <si>
    <t>Failure to include a unit bid price for all items in every schedule will result in rejection of the Bidder's proposal.</t>
  </si>
  <si>
    <t>1)</t>
  </si>
  <si>
    <t>2)</t>
  </si>
  <si>
    <t>3)</t>
  </si>
  <si>
    <t>4)</t>
  </si>
  <si>
    <t>Company:</t>
  </si>
  <si>
    <t>Insert company name where indicated on Sheet "Bid Sch_Base."</t>
  </si>
  <si>
    <t>Click Save, or press Enter.</t>
  </si>
  <si>
    <t>When all schedules are completed save spreadsheet with Company name inserted in the file name as follows:</t>
  </si>
  <si>
    <t>a)</t>
  </si>
  <si>
    <t>b)</t>
  </si>
  <si>
    <t>c)</t>
  </si>
  <si>
    <t>5)</t>
  </si>
  <si>
    <t>6)</t>
  </si>
  <si>
    <t>The Bid Summary sheet is for review purposes only.</t>
  </si>
  <si>
    <t>Notes:</t>
  </si>
  <si>
    <t>Instructions to Bidders:</t>
  </si>
  <si>
    <r>
      <t xml:space="preserve">When the Save As window pops up, type </t>
    </r>
    <r>
      <rPr>
        <i/>
        <sz val="12"/>
        <rFont val="Arial"/>
        <family val="2"/>
      </rPr>
      <t xml:space="preserve">NACS_19365_Add Alternate Bid Schedule_(COMPANY NAME HERE) </t>
    </r>
    <r>
      <rPr>
        <sz val="12"/>
        <rFont val="Arial"/>
        <family val="2"/>
      </rPr>
      <t>in the File Name prompt.  Be sure to replace (COMPANY NAME HERE) with the name of your company before saving.</t>
    </r>
  </si>
  <si>
    <t>Bidder must provide a unit price for each item in all four schedules.</t>
  </si>
  <si>
    <t>Review all unit prices carefully.</t>
  </si>
  <si>
    <t>Four separate bid schedules are provided for this project. The Bidder must submit a bid for each schedule. Review Plans to understand full scope of the Project.</t>
  </si>
  <si>
    <r>
      <t xml:space="preserve">Click File Menu </t>
    </r>
    <r>
      <rPr>
        <sz val="12"/>
        <rFont val="Calibri"/>
        <family val="2"/>
      </rPr>
      <t>→</t>
    </r>
    <r>
      <rPr>
        <sz val="12"/>
        <rFont val="Arial"/>
        <family val="2"/>
      </rPr>
      <t xml:space="preserve"> Save As</t>
    </r>
  </si>
  <si>
    <t>Some bid items appear in multiple schedules as needed per project scope. Unit Prices may vary for similar Item Numbers on different schedules.</t>
  </si>
  <si>
    <t>Submit the electronic file with company name in title, containing all unit prices along  with all other required bid documents.</t>
  </si>
  <si>
    <t>Priority</t>
  </si>
  <si>
    <t>Scenario</t>
  </si>
  <si>
    <t>Base+Add Alt 2+Add Alt 3</t>
  </si>
  <si>
    <r>
      <t>NORTH AVENUE COMPLETE STREETS (12</t>
    </r>
    <r>
      <rPr>
        <b/>
        <vertAlign val="superscript"/>
        <sz val="14"/>
        <rFont val="Arial"/>
        <family val="2"/>
      </rPr>
      <t>th</t>
    </r>
    <r>
      <rPr>
        <b/>
        <sz val="14"/>
        <rFont val="Arial"/>
        <family val="2"/>
      </rPr>
      <t xml:space="preserve"> Street to 23</t>
    </r>
    <r>
      <rPr>
        <b/>
        <vertAlign val="superscript"/>
        <sz val="14"/>
        <rFont val="Arial"/>
        <family val="2"/>
      </rPr>
      <t>rd</t>
    </r>
    <r>
      <rPr>
        <b/>
        <sz val="14"/>
        <rFont val="Arial"/>
        <family val="2"/>
      </rPr>
      <t xml:space="preserve"> Street)</t>
    </r>
  </si>
  <si>
    <t>Note:</t>
  </si>
  <si>
    <t>DBE Commitment Amount</t>
  </si>
  <si>
    <t>% DBE Commitment</t>
  </si>
  <si>
    <t>Weighted DBE %</t>
  </si>
  <si>
    <t>IFB-4156-16-DH</t>
  </si>
  <si>
    <t>7)</t>
  </si>
  <si>
    <t>Provide the Disadvantaged Business Entity (DBE) commitment amount for each bid schedule on the Bid Summary tab.  If the DBE commitment amount is zero for a given schedule, enter "0" in the appropriate location.</t>
  </si>
  <si>
    <t>Add Alternate 2 - South Side Improvements</t>
  </si>
  <si>
    <t>South Side Improvements</t>
  </si>
  <si>
    <t>Two combinations of schedules are not shown in the prioritized list above.  These are Base+Add Alt 3 and Base+Add Alt 1+Add Alt 3. These were not included since the furnishings are proposed on both north and south sides of the roadway and it would not be reasonable to construction Add Alt 3 without completing the improvements in Add Alt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</si>
</sst>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
    <numFmt numFmtId="165" formatCode="#,##0.??;;&quot;&quot;"/>
  </numFmts>
  <fonts count="16" x14ac:knownFonts="1">
    <font>
      <sz val="12"/>
      <name val="Arial"/>
    </font>
    <font>
      <sz val="12"/>
      <name val="Arial"/>
      <family val="2"/>
    </font>
    <font>
      <b/>
      <sz val="12"/>
      <name val="Arial"/>
      <family val="2"/>
    </font>
    <font>
      <sz val="10"/>
      <name val="Arial"/>
      <family val="2"/>
    </font>
    <font>
      <u val="singleAccounting"/>
      <sz val="10"/>
      <name val="Arial"/>
      <family val="2"/>
    </font>
    <font>
      <b/>
      <sz val="16"/>
      <name val="Arial"/>
      <family val="2"/>
    </font>
    <font>
      <sz val="10"/>
      <name val="Arial"/>
      <family val="2"/>
    </font>
    <font>
      <b/>
      <sz val="11"/>
      <name val="Arial"/>
      <family val="2"/>
    </font>
    <font>
      <sz val="11"/>
      <name val="Arial"/>
      <family val="2"/>
    </font>
    <font>
      <sz val="8"/>
      <color indexed="10"/>
      <name val="Arial"/>
      <family val="2"/>
    </font>
    <font>
      <sz val="8"/>
      <name val="Arial"/>
      <family val="2"/>
    </font>
    <font>
      <b/>
      <sz val="14"/>
      <name val="Arial"/>
      <family val="2"/>
    </font>
    <font>
      <i/>
      <sz val="12"/>
      <name val="Arial"/>
      <family val="2"/>
    </font>
    <font>
      <sz val="12"/>
      <name val="Calibri"/>
      <family val="2"/>
    </font>
    <font>
      <sz val="12"/>
      <name val="Arial"/>
      <family val="2"/>
    </font>
    <font>
      <b/>
      <vertAlign val="superscript"/>
      <sz val="14"/>
      <name val="Arial"/>
      <family val="2"/>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9" fontId="14" fillId="0" borderId="0" applyFont="0" applyFill="0" applyBorder="0" applyAlignment="0" applyProtection="0"/>
  </cellStyleXfs>
  <cellXfs count="108">
    <xf numFmtId="0" fontId="0" fillId="0" borderId="0" xfId="0"/>
    <xf numFmtId="0" fontId="0" fillId="0" borderId="0" xfId="0" applyFill="1" applyProtection="1"/>
    <xf numFmtId="44" fontId="4" fillId="0" borderId="0" xfId="1" applyFont="1" applyFill="1" applyBorder="1" applyAlignment="1" applyProtection="1">
      <alignment horizontal="right" vertical="top"/>
    </xf>
    <xf numFmtId="44" fontId="6" fillId="2" borderId="0" xfId="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wrapText="1"/>
    </xf>
    <xf numFmtId="0" fontId="6" fillId="0" borderId="0" xfId="0" applyNumberFormat="1" applyFont="1" applyFill="1" applyBorder="1" applyAlignment="1" applyProtection="1">
      <alignment vertical="top" wrapText="1"/>
    </xf>
    <xf numFmtId="165" fontId="6" fillId="0" borderId="0" xfId="0" applyNumberFormat="1" applyFont="1" applyFill="1" applyBorder="1" applyAlignment="1" applyProtection="1">
      <alignment horizontal="right" vertical="top"/>
    </xf>
    <xf numFmtId="0" fontId="6" fillId="0" borderId="0" xfId="0" applyFont="1" applyFill="1" applyBorder="1" applyAlignment="1" applyProtection="1">
      <alignment horizontal="left" vertical="top"/>
    </xf>
    <xf numFmtId="0" fontId="0" fillId="3" borderId="0" xfId="0" applyFill="1" applyAlignment="1">
      <alignment wrapText="1"/>
    </xf>
    <xf numFmtId="0" fontId="0" fillId="3" borderId="0" xfId="0" applyNumberFormat="1" applyFill="1" applyAlignment="1">
      <alignment vertical="top" wrapText="1"/>
    </xf>
    <xf numFmtId="164" fontId="0" fillId="3" borderId="0" xfId="0" applyNumberFormat="1" applyFill="1" applyBorder="1" applyAlignment="1">
      <alignment horizontal="right" vertical="top"/>
    </xf>
    <xf numFmtId="0" fontId="0" fillId="3" borderId="0" xfId="0" applyFill="1" applyAlignment="1">
      <alignment horizontal="left" vertical="top"/>
    </xf>
    <xf numFmtId="0" fontId="0" fillId="3" borderId="0" xfId="0" applyFill="1"/>
    <xf numFmtId="0" fontId="0" fillId="3" borderId="0" xfId="0" applyFill="1" applyBorder="1"/>
    <xf numFmtId="0" fontId="0" fillId="3" borderId="0" xfId="0" applyFill="1" applyProtection="1"/>
    <xf numFmtId="0" fontId="9" fillId="3" borderId="0" xfId="0" applyFont="1" applyFill="1" applyAlignment="1" applyProtection="1">
      <alignment horizontal="center" vertical="top" wrapText="1"/>
      <protection locked="0"/>
    </xf>
    <xf numFmtId="0" fontId="6" fillId="0" borderId="1" xfId="0" applyFont="1" applyFill="1" applyBorder="1" applyAlignment="1">
      <alignment horizontal="center" wrapText="1"/>
    </xf>
    <xf numFmtId="0" fontId="6" fillId="0" borderId="1" xfId="0" applyFont="1" applyFill="1" applyBorder="1" applyAlignment="1" applyProtection="1">
      <alignment horizontal="center" wrapText="1"/>
    </xf>
    <xf numFmtId="0" fontId="6" fillId="0" borderId="1" xfId="0" applyNumberFormat="1" applyFont="1" applyFill="1" applyBorder="1" applyAlignment="1">
      <alignment wrapText="1"/>
    </xf>
    <xf numFmtId="0" fontId="6" fillId="0" borderId="1" xfId="0" applyFont="1" applyFill="1" applyBorder="1" applyAlignment="1">
      <alignment horizontal="center"/>
    </xf>
    <xf numFmtId="0" fontId="6" fillId="0" borderId="1" xfId="0" applyFont="1" applyFill="1" applyBorder="1" applyAlignment="1">
      <alignment horizontal="left"/>
    </xf>
    <xf numFmtId="0" fontId="6" fillId="0" borderId="1" xfId="0" applyFont="1" applyFill="1" applyBorder="1" applyAlignment="1" applyProtection="1">
      <alignment horizontal="right" wrapText="1"/>
    </xf>
    <xf numFmtId="0" fontId="6" fillId="0" borderId="0" xfId="0" applyFont="1" applyFill="1" applyBorder="1" applyAlignment="1">
      <alignment wrapText="1"/>
    </xf>
    <xf numFmtId="0" fontId="6" fillId="0" borderId="0" xfId="0" applyNumberFormat="1" applyFont="1" applyFill="1" applyBorder="1" applyAlignment="1">
      <alignment wrapText="1"/>
    </xf>
    <xf numFmtId="164" fontId="6" fillId="0" borderId="0" xfId="0" applyNumberFormat="1" applyFont="1" applyFill="1" applyBorder="1" applyAlignment="1">
      <alignment horizontal="right" vertical="top"/>
    </xf>
    <xf numFmtId="0" fontId="6" fillId="0" borderId="0" xfId="0" applyFont="1" applyFill="1" applyBorder="1" applyAlignment="1">
      <alignment horizontal="left"/>
    </xf>
    <xf numFmtId="164" fontId="6" fillId="0" borderId="0" xfId="0" applyNumberFormat="1" applyFont="1" applyFill="1" applyBorder="1" applyAlignment="1" applyProtection="1">
      <alignment horizontal="right" vertical="top"/>
    </xf>
    <xf numFmtId="0" fontId="6" fillId="0" borderId="0" xfId="0" applyFont="1" applyFill="1" applyBorder="1" applyAlignment="1" applyProtection="1">
      <alignment horizontal="right"/>
    </xf>
    <xf numFmtId="44" fontId="6" fillId="0" borderId="0" xfId="1" applyFont="1" applyFill="1" applyBorder="1" applyAlignment="1" applyProtection="1">
      <alignment horizontal="right" vertical="top"/>
    </xf>
    <xf numFmtId="0" fontId="6" fillId="0" borderId="0" xfId="0" applyFont="1" applyFill="1" applyBorder="1" applyAlignment="1" applyProtection="1">
      <alignment horizontal="center" vertical="top"/>
    </xf>
    <xf numFmtId="0" fontId="8" fillId="0" borderId="0" xfId="0" applyFont="1" applyFill="1" applyBorder="1" applyAlignment="1" applyProtection="1">
      <alignment wrapText="1"/>
    </xf>
    <xf numFmtId="0" fontId="7" fillId="0" borderId="0" xfId="0" applyFont="1" applyFill="1" applyBorder="1" applyAlignment="1" applyProtection="1">
      <alignment wrapText="1"/>
    </xf>
    <xf numFmtId="0" fontId="7" fillId="0" borderId="0" xfId="0" applyNumberFormat="1" applyFont="1" applyFill="1" applyBorder="1" applyAlignment="1" applyProtection="1">
      <alignment vertical="top" wrapText="1"/>
    </xf>
    <xf numFmtId="164" fontId="7" fillId="0" borderId="0" xfId="0" applyNumberFormat="1" applyFont="1" applyFill="1" applyBorder="1" applyAlignment="1" applyProtection="1">
      <alignment horizontal="right" vertical="top"/>
    </xf>
    <xf numFmtId="0" fontId="2" fillId="0" borderId="0" xfId="0" applyFont="1" applyFill="1" applyBorder="1" applyAlignment="1" applyProtection="1">
      <alignment horizontal="right"/>
    </xf>
    <xf numFmtId="0" fontId="7" fillId="0" borderId="0" xfId="0" applyFont="1" applyFill="1" applyBorder="1" applyAlignment="1" applyProtection="1">
      <alignment horizontal="right"/>
    </xf>
    <xf numFmtId="164" fontId="7" fillId="0" borderId="2" xfId="0" applyNumberFormat="1" applyFont="1" applyFill="1" applyBorder="1" applyAlignment="1" applyProtection="1">
      <alignment horizontal="right"/>
    </xf>
    <xf numFmtId="0" fontId="7" fillId="0" borderId="0" xfId="0" applyFont="1" applyFill="1" applyBorder="1" applyProtection="1"/>
    <xf numFmtId="164" fontId="7" fillId="0" borderId="0" xfId="0" applyNumberFormat="1" applyFont="1" applyFill="1" applyBorder="1" applyAlignment="1" applyProtection="1">
      <alignment horizontal="right"/>
    </xf>
    <xf numFmtId="0" fontId="2" fillId="0" borderId="0" xfId="0" applyFont="1" applyFill="1" applyBorder="1" applyAlignment="1" applyProtection="1"/>
    <xf numFmtId="0" fontId="2" fillId="0" borderId="0" xfId="0" applyNumberFormat="1" applyFont="1" applyFill="1" applyAlignment="1" applyProtection="1">
      <alignment vertical="top" wrapText="1"/>
    </xf>
    <xf numFmtId="0" fontId="7" fillId="0" borderId="0" xfId="0" applyFont="1" applyFill="1" applyBorder="1" applyAlignment="1" applyProtection="1">
      <alignment horizontal="left"/>
    </xf>
    <xf numFmtId="0" fontId="7" fillId="0" borderId="0" xfId="0" applyFont="1" applyFill="1" applyBorder="1" applyAlignment="1" applyProtection="1"/>
    <xf numFmtId="0" fontId="7" fillId="0" borderId="2" xfId="0" applyFont="1" applyFill="1" applyBorder="1" applyAlignment="1" applyProtection="1">
      <alignment wrapText="1"/>
    </xf>
    <xf numFmtId="0" fontId="2" fillId="0" borderId="2" xfId="0" applyNumberFormat="1" applyFont="1" applyFill="1" applyBorder="1" applyAlignment="1" applyProtection="1"/>
    <xf numFmtId="0" fontId="2" fillId="0" borderId="2" xfId="0" applyFont="1" applyFill="1" applyBorder="1" applyAlignment="1" applyProtection="1"/>
    <xf numFmtId="0" fontId="9" fillId="3" borderId="0" xfId="0" applyFont="1" applyFill="1" applyAlignment="1" applyProtection="1">
      <alignment horizontal="center" vertical="top" wrapText="1"/>
    </xf>
    <xf numFmtId="0" fontId="3" fillId="0" borderId="0" xfId="0" applyNumberFormat="1" applyFont="1" applyFill="1" applyBorder="1" applyAlignment="1" applyProtection="1">
      <alignment vertical="top" wrapText="1"/>
    </xf>
    <xf numFmtId="0" fontId="3" fillId="0" borderId="0" xfId="0" applyFont="1" applyFill="1" applyBorder="1" applyAlignment="1" applyProtection="1">
      <alignment horizontal="left" vertical="top"/>
    </xf>
    <xf numFmtId="0" fontId="9" fillId="0" borderId="0" xfId="0" applyFont="1" applyFill="1" applyAlignment="1" applyProtection="1">
      <alignment horizontal="center" vertical="top" wrapText="1"/>
    </xf>
    <xf numFmtId="44" fontId="0" fillId="3" borderId="0" xfId="1" applyFont="1" applyFill="1" applyProtection="1"/>
    <xf numFmtId="0" fontId="3" fillId="0" borderId="0" xfId="0" applyFont="1" applyFill="1" applyBorder="1" applyAlignment="1" applyProtection="1">
      <alignment horizontal="center" vertical="top" wrapText="1"/>
    </xf>
    <xf numFmtId="0" fontId="1" fillId="3" borderId="0" xfId="0" applyFont="1" applyFill="1"/>
    <xf numFmtId="0" fontId="1" fillId="3" borderId="0" xfId="0" applyFont="1" applyFill="1" applyAlignment="1">
      <alignment horizontal="left" vertical="top"/>
    </xf>
    <xf numFmtId="0" fontId="0" fillId="3" borderId="0" xfId="0" applyFill="1" applyAlignment="1">
      <alignment vertical="top"/>
    </xf>
    <xf numFmtId="0" fontId="1" fillId="3" borderId="0" xfId="0" applyFont="1" applyFill="1" applyAlignment="1">
      <alignment vertical="top"/>
    </xf>
    <xf numFmtId="0" fontId="5" fillId="0" borderId="0" xfId="0" applyFont="1" applyFill="1" applyBorder="1" applyAlignment="1">
      <alignment horizontal="left"/>
    </xf>
    <xf numFmtId="0" fontId="1" fillId="3" borderId="0" xfId="0" applyFont="1" applyFill="1" applyAlignment="1">
      <alignment horizontal="left" vertical="top" wrapText="1"/>
    </xf>
    <xf numFmtId="0" fontId="2" fillId="2" borderId="1" xfId="0" applyFont="1" applyFill="1" applyBorder="1" applyAlignment="1" applyProtection="1">
      <protection locked="0"/>
    </xf>
    <xf numFmtId="0" fontId="2" fillId="0" borderId="1" xfId="0" applyFont="1" applyFill="1" applyBorder="1" applyAlignment="1" applyProtection="1">
      <alignment horizontal="left"/>
    </xf>
    <xf numFmtId="0" fontId="5" fillId="0" borderId="0" xfId="0" applyFont="1" applyFill="1" applyBorder="1" applyAlignment="1">
      <alignment horizontal="center"/>
    </xf>
    <xf numFmtId="0" fontId="2" fillId="0" borderId="0" xfId="0" applyFont="1" applyFill="1" applyBorder="1" applyAlignment="1">
      <alignment horizontal="center"/>
    </xf>
    <xf numFmtId="0" fontId="11" fillId="0" borderId="0" xfId="0" applyFont="1" applyFill="1" applyBorder="1" applyAlignment="1">
      <alignment horizontal="center"/>
    </xf>
    <xf numFmtId="164" fontId="7" fillId="0" borderId="0" xfId="0" applyNumberFormat="1" applyFont="1" applyFill="1" applyBorder="1" applyAlignment="1">
      <alignment horizontal="center" vertical="top"/>
    </xf>
    <xf numFmtId="0" fontId="11" fillId="3" borderId="0" xfId="0" applyFont="1" applyFill="1" applyAlignment="1">
      <alignment horizontal="center"/>
    </xf>
    <xf numFmtId="0" fontId="5" fillId="3" borderId="0" xfId="0" applyFont="1" applyFill="1" applyBorder="1" applyAlignment="1">
      <alignment horizontal="left"/>
    </xf>
    <xf numFmtId="0" fontId="1" fillId="3" borderId="0" xfId="0" applyFont="1" applyFill="1" applyProtection="1"/>
    <xf numFmtId="0" fontId="3" fillId="0" borderId="1" xfId="0" applyFont="1" applyFill="1" applyBorder="1" applyAlignment="1" applyProtection="1">
      <alignment horizontal="center" wrapText="1"/>
    </xf>
    <xf numFmtId="0" fontId="3" fillId="0" borderId="0" xfId="0" applyFont="1" applyFill="1" applyBorder="1" applyAlignment="1" applyProtection="1">
      <alignment horizontal="center" wrapText="1"/>
    </xf>
    <xf numFmtId="44" fontId="0" fillId="3" borderId="0" xfId="0" applyNumberFormat="1" applyFill="1" applyProtection="1"/>
    <xf numFmtId="0" fontId="0" fillId="3" borderId="0" xfId="0" applyNumberFormat="1" applyFill="1" applyProtection="1"/>
    <xf numFmtId="0" fontId="5" fillId="3" borderId="0" xfId="0" applyFont="1" applyFill="1" applyBorder="1" applyAlignment="1"/>
    <xf numFmtId="0" fontId="2" fillId="0" borderId="0" xfId="0" applyFont="1" applyFill="1" applyBorder="1" applyAlignment="1" applyProtection="1">
      <alignment horizontal="center"/>
    </xf>
    <xf numFmtId="0" fontId="5" fillId="3" borderId="0" xfId="0" applyFont="1" applyFill="1" applyBorder="1" applyAlignment="1" applyProtection="1"/>
    <xf numFmtId="0" fontId="5" fillId="3" borderId="0" xfId="0" applyFont="1" applyFill="1" applyBorder="1" applyAlignment="1" applyProtection="1">
      <alignment horizontal="left"/>
    </xf>
    <xf numFmtId="0" fontId="3" fillId="3" borderId="0" xfId="0" applyFont="1" applyFill="1" applyProtection="1"/>
    <xf numFmtId="0" fontId="3" fillId="3" borderId="0" xfId="0" applyFont="1" applyFill="1" applyAlignment="1" applyProtection="1">
      <alignment wrapText="1"/>
    </xf>
    <xf numFmtId="0" fontId="5" fillId="0" borderId="0" xfId="0" applyFont="1" applyFill="1" applyBorder="1" applyAlignment="1" applyProtection="1">
      <alignment horizontal="center"/>
    </xf>
    <xf numFmtId="0" fontId="2" fillId="0" borderId="0" xfId="0" applyFont="1" applyFill="1" applyAlignment="1" applyProtection="1">
      <alignment horizontal="center"/>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5" fillId="0" borderId="0" xfId="0" applyFont="1" applyFill="1" applyBorder="1" applyAlignment="1" applyProtection="1"/>
    <xf numFmtId="0" fontId="3" fillId="0" borderId="1" xfId="0" applyFont="1" applyFill="1" applyBorder="1" applyProtection="1"/>
    <xf numFmtId="0" fontId="3" fillId="0" borderId="1" xfId="0" applyFont="1" applyFill="1" applyBorder="1" applyAlignment="1" applyProtection="1">
      <alignment horizontal="center"/>
    </xf>
    <xf numFmtId="0" fontId="3" fillId="0" borderId="0" xfId="0" applyFont="1" applyFill="1" applyProtection="1"/>
    <xf numFmtId="44" fontId="3" fillId="0" borderId="0" xfId="1" applyFont="1" applyFill="1" applyAlignment="1" applyProtection="1">
      <alignment horizontal="center"/>
    </xf>
    <xf numFmtId="0" fontId="0" fillId="0" borderId="0" xfId="0" applyFill="1" applyAlignment="1" applyProtection="1">
      <alignment horizontal="center"/>
    </xf>
    <xf numFmtId="0" fontId="3" fillId="0" borderId="0" xfId="0" applyFont="1" applyFill="1" applyAlignment="1" applyProtection="1">
      <alignment horizontal="left"/>
    </xf>
    <xf numFmtId="44" fontId="3" fillId="0" borderId="0" xfId="0" applyNumberFormat="1" applyFont="1" applyFill="1" applyAlignment="1" applyProtection="1">
      <alignment horizontal="center"/>
    </xf>
    <xf numFmtId="10" fontId="3" fillId="0" borderId="0" xfId="2" applyNumberFormat="1" applyFont="1" applyFill="1" applyProtection="1"/>
    <xf numFmtId="0" fontId="3" fillId="0" borderId="0" xfId="0" applyFont="1" applyFill="1" applyAlignment="1" applyProtection="1">
      <alignment horizontal="left" wrapText="1"/>
    </xf>
    <xf numFmtId="0" fontId="2" fillId="0" borderId="1" xfId="0" applyFont="1" applyFill="1" applyBorder="1" applyAlignment="1" applyProtection="1"/>
    <xf numFmtId="0" fontId="11" fillId="0" borderId="0" xfId="0" applyFont="1" applyFill="1" applyBorder="1" applyAlignment="1" applyProtection="1">
      <alignment horizontal="center"/>
    </xf>
    <xf numFmtId="0" fontId="2" fillId="0" borderId="0" xfId="0" applyFont="1" applyFill="1" applyBorder="1" applyAlignment="1" applyProtection="1">
      <alignment horizontal="center"/>
    </xf>
    <xf numFmtId="164" fontId="7" fillId="0" borderId="0" xfId="0" applyNumberFormat="1" applyFont="1" applyFill="1" applyBorder="1" applyAlignment="1" applyProtection="1">
      <alignment horizontal="center" vertical="top"/>
    </xf>
    <xf numFmtId="0" fontId="0" fillId="0" borderId="0" xfId="0" applyFill="1" applyBorder="1" applyProtection="1"/>
    <xf numFmtId="0" fontId="0" fillId="3" borderId="0" xfId="0" applyFill="1" applyBorder="1" applyProtection="1"/>
    <xf numFmtId="0" fontId="6" fillId="0" borderId="1" xfId="0" applyNumberFormat="1" applyFont="1" applyFill="1" applyBorder="1" applyAlignment="1" applyProtection="1">
      <alignment wrapText="1"/>
    </xf>
    <xf numFmtId="0" fontId="6" fillId="0" borderId="1" xfId="0" applyFont="1" applyFill="1" applyBorder="1" applyAlignment="1" applyProtection="1">
      <alignment horizontal="center"/>
    </xf>
    <xf numFmtId="0" fontId="6" fillId="0" borderId="1" xfId="0" applyFont="1" applyFill="1" applyBorder="1" applyAlignment="1" applyProtection="1">
      <alignment horizontal="left"/>
    </xf>
    <xf numFmtId="0" fontId="6" fillId="0" borderId="0" xfId="0" applyFont="1" applyFill="1" applyBorder="1" applyAlignment="1" applyProtection="1">
      <alignment wrapText="1"/>
    </xf>
    <xf numFmtId="0" fontId="6" fillId="0" borderId="0" xfId="0" applyNumberFormat="1" applyFont="1" applyFill="1" applyBorder="1" applyAlignment="1" applyProtection="1">
      <alignment wrapText="1"/>
    </xf>
    <xf numFmtId="0" fontId="6" fillId="0" borderId="0" xfId="0" applyFont="1" applyFill="1" applyBorder="1" applyAlignment="1" applyProtection="1">
      <alignment horizontal="left"/>
    </xf>
    <xf numFmtId="0" fontId="0" fillId="3" borderId="0" xfId="0" applyFill="1" applyAlignment="1" applyProtection="1">
      <alignment wrapText="1"/>
    </xf>
    <xf numFmtId="0" fontId="0" fillId="3" borderId="0" xfId="0" applyNumberFormat="1" applyFill="1" applyAlignment="1" applyProtection="1">
      <alignment vertical="top" wrapText="1"/>
    </xf>
    <xf numFmtId="164" fontId="0" fillId="3" borderId="0" xfId="0" applyNumberFormat="1" applyFill="1" applyBorder="1" applyAlignment="1" applyProtection="1">
      <alignment horizontal="right" vertical="top"/>
    </xf>
    <xf numFmtId="0" fontId="0" fillId="3" borderId="0" xfId="0" applyFill="1" applyAlignment="1" applyProtection="1">
      <alignment horizontal="left" vertical="top"/>
    </xf>
    <xf numFmtId="0" fontId="11" fillId="3" borderId="0" xfId="0" applyFont="1" applyFill="1" applyAlignment="1" applyProtection="1"/>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FFCC"/>
      <color rgb="FFF8F8F8"/>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apImprv\KENTH\2000-Alley%20Improvement%20Distri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Data"/>
      <sheetName val="Quantities"/>
      <sheetName val="Bid Schedule"/>
      <sheetName val="Bid Summary"/>
      <sheetName val="C.O. 1"/>
      <sheetName val="C.O. 2"/>
      <sheetName val="Pymt Request"/>
      <sheetName val="Pay Est."/>
      <sheetName val="Plan v Act."/>
      <sheetName val="CFP"/>
      <sheetName val="Satus"/>
      <sheetName val="Summary"/>
    </sheetNames>
    <sheetDataSet>
      <sheetData sheetId="0">
        <row r="8">
          <cell r="B8">
            <v>65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workbookViewId="0">
      <selection sqref="A1:I1"/>
    </sheetView>
  </sheetViews>
  <sheetFormatPr defaultColWidth="8.77734375" defaultRowHeight="15" x14ac:dyDescent="0.2"/>
  <cols>
    <col min="1" max="2" width="4.44140625" style="12" customWidth="1"/>
    <col min="3" max="16384" width="8.77734375" style="12"/>
  </cols>
  <sheetData>
    <row r="1" spans="1:9" ht="18" x14ac:dyDescent="0.25">
      <c r="A1" s="64" t="str">
        <f>'Bid Sch_Base'!$A1</f>
        <v>Bid Schedule</v>
      </c>
      <c r="B1" s="64"/>
      <c r="C1" s="64"/>
      <c r="D1" s="64"/>
      <c r="E1" s="64"/>
      <c r="F1" s="64"/>
      <c r="G1" s="64"/>
      <c r="H1" s="64"/>
      <c r="I1" s="64"/>
    </row>
    <row r="2" spans="1:9" ht="18" x14ac:dyDescent="0.25">
      <c r="A2" s="64" t="str">
        <f>'Bid Sch_Base'!$A2</f>
        <v>NORTH AVENUE COMPLETE STREETS (12th Street to 23rd Street)</v>
      </c>
      <c r="B2" s="64"/>
      <c r="C2" s="64"/>
      <c r="D2" s="64"/>
      <c r="E2" s="64"/>
      <c r="F2" s="64"/>
      <c r="G2" s="64"/>
      <c r="H2" s="64"/>
      <c r="I2" s="64"/>
    </row>
    <row r="3" spans="1:9" ht="18" x14ac:dyDescent="0.25">
      <c r="A3" s="64" t="str">
        <f>'Bid Sch_Base'!$A3</f>
        <v>IFB-4156-16-DH</v>
      </c>
      <c r="B3" s="64"/>
      <c r="C3" s="64"/>
      <c r="D3" s="64"/>
      <c r="E3" s="64"/>
      <c r="F3" s="64"/>
      <c r="G3" s="64"/>
      <c r="H3" s="64"/>
      <c r="I3" s="64"/>
    </row>
    <row r="4" spans="1:9" x14ac:dyDescent="0.2">
      <c r="A4" s="52"/>
    </row>
    <row r="5" spans="1:9" x14ac:dyDescent="0.2">
      <c r="A5" s="52" t="s">
        <v>340</v>
      </c>
    </row>
    <row r="6" spans="1:9" ht="39" customHeight="1" x14ac:dyDescent="0.2">
      <c r="A6" s="53" t="s">
        <v>325</v>
      </c>
      <c r="B6" s="57" t="s">
        <v>344</v>
      </c>
      <c r="C6" s="57"/>
      <c r="D6" s="57"/>
      <c r="E6" s="57"/>
      <c r="F6" s="57"/>
      <c r="G6" s="57"/>
      <c r="H6" s="57"/>
      <c r="I6" s="57"/>
    </row>
    <row r="7" spans="1:9" ht="20.85" customHeight="1" x14ac:dyDescent="0.2">
      <c r="A7" s="53" t="s">
        <v>326</v>
      </c>
      <c r="B7" s="57" t="s">
        <v>330</v>
      </c>
      <c r="C7" s="57"/>
      <c r="D7" s="57"/>
      <c r="E7" s="57"/>
      <c r="F7" s="57"/>
      <c r="G7" s="57"/>
      <c r="H7" s="57"/>
      <c r="I7" s="57"/>
    </row>
    <row r="8" spans="1:9" ht="20.85" customHeight="1" x14ac:dyDescent="0.2">
      <c r="A8" s="53" t="s">
        <v>327</v>
      </c>
      <c r="B8" s="57" t="s">
        <v>342</v>
      </c>
      <c r="C8" s="57"/>
      <c r="D8" s="57"/>
      <c r="E8" s="57"/>
      <c r="F8" s="57"/>
      <c r="G8" s="57"/>
      <c r="H8" s="57"/>
      <c r="I8" s="57"/>
    </row>
    <row r="9" spans="1:9" ht="51" customHeight="1" x14ac:dyDescent="0.2">
      <c r="A9" s="53" t="s">
        <v>328</v>
      </c>
      <c r="B9" s="57" t="s">
        <v>358</v>
      </c>
      <c r="C9" s="57"/>
      <c r="D9" s="57"/>
      <c r="E9" s="57"/>
      <c r="F9" s="57"/>
      <c r="G9" s="57"/>
      <c r="H9" s="57"/>
      <c r="I9" s="57"/>
    </row>
    <row r="10" spans="1:9" ht="20.85" customHeight="1" x14ac:dyDescent="0.2">
      <c r="A10" s="53" t="s">
        <v>336</v>
      </c>
      <c r="B10" s="57" t="s">
        <v>343</v>
      </c>
      <c r="C10" s="57"/>
      <c r="D10" s="57"/>
      <c r="E10" s="57"/>
      <c r="F10" s="57"/>
      <c r="G10" s="57"/>
      <c r="H10" s="57"/>
      <c r="I10" s="57"/>
    </row>
    <row r="11" spans="1:9" ht="29.25" customHeight="1" x14ac:dyDescent="0.2">
      <c r="A11" s="53" t="s">
        <v>337</v>
      </c>
      <c r="B11" s="57" t="s">
        <v>332</v>
      </c>
      <c r="C11" s="57"/>
      <c r="D11" s="57"/>
      <c r="E11" s="57"/>
      <c r="F11" s="57"/>
      <c r="G11" s="57"/>
      <c r="H11" s="57"/>
      <c r="I11" s="57"/>
    </row>
    <row r="12" spans="1:9" ht="23.25" customHeight="1" x14ac:dyDescent="0.2">
      <c r="A12" s="54"/>
      <c r="B12" s="55" t="s">
        <v>333</v>
      </c>
      <c r="C12" s="55" t="s">
        <v>345</v>
      </c>
      <c r="D12" s="54"/>
      <c r="E12" s="54"/>
      <c r="F12" s="54"/>
      <c r="G12" s="54"/>
      <c r="H12" s="54"/>
      <c r="I12" s="54"/>
    </row>
    <row r="13" spans="1:9" ht="68.25" customHeight="1" x14ac:dyDescent="0.2">
      <c r="A13" s="54"/>
      <c r="B13" s="55" t="s">
        <v>334</v>
      </c>
      <c r="C13" s="57" t="s">
        <v>341</v>
      </c>
      <c r="D13" s="57"/>
      <c r="E13" s="57"/>
      <c r="F13" s="57"/>
      <c r="G13" s="57"/>
      <c r="H13" s="57"/>
      <c r="I13" s="57"/>
    </row>
    <row r="14" spans="1:9" ht="20.85" customHeight="1" x14ac:dyDescent="0.2">
      <c r="A14" s="54"/>
      <c r="B14" s="55" t="s">
        <v>335</v>
      </c>
      <c r="C14" s="55" t="s">
        <v>331</v>
      </c>
      <c r="D14" s="54"/>
      <c r="E14" s="54"/>
      <c r="F14" s="54"/>
      <c r="G14" s="54"/>
      <c r="H14" s="54"/>
      <c r="I14" s="54"/>
    </row>
    <row r="15" spans="1:9" ht="29.25" customHeight="1" x14ac:dyDescent="0.2">
      <c r="A15" s="55" t="s">
        <v>357</v>
      </c>
      <c r="B15" s="57" t="s">
        <v>347</v>
      </c>
      <c r="C15" s="57"/>
      <c r="D15" s="57"/>
      <c r="E15" s="57"/>
      <c r="F15" s="57"/>
      <c r="G15" s="57"/>
      <c r="H15" s="57"/>
      <c r="I15" s="57"/>
    </row>
    <row r="17" spans="1:9" s="54" customFormat="1" ht="20.85" customHeight="1" x14ac:dyDescent="0.2">
      <c r="A17" s="55" t="s">
        <v>339</v>
      </c>
    </row>
    <row r="18" spans="1:9" s="54" customFormat="1" ht="38.85" customHeight="1" x14ac:dyDescent="0.2">
      <c r="A18" s="55" t="s">
        <v>325</v>
      </c>
      <c r="B18" s="57" t="s">
        <v>324</v>
      </c>
      <c r="C18" s="57"/>
      <c r="D18" s="57"/>
      <c r="E18" s="57"/>
      <c r="F18" s="57"/>
      <c r="G18" s="57"/>
      <c r="H18" s="57"/>
      <c r="I18" s="57"/>
    </row>
    <row r="19" spans="1:9" s="54" customFormat="1" ht="38.85" customHeight="1" x14ac:dyDescent="0.2">
      <c r="A19" s="55" t="s">
        <v>326</v>
      </c>
      <c r="B19" s="57" t="s">
        <v>346</v>
      </c>
      <c r="C19" s="57"/>
      <c r="D19" s="57"/>
      <c r="E19" s="57"/>
      <c r="F19" s="57"/>
      <c r="G19" s="57"/>
      <c r="H19" s="57"/>
      <c r="I19" s="57"/>
    </row>
    <row r="20" spans="1:9" s="54" customFormat="1" ht="20.85" customHeight="1" x14ac:dyDescent="0.2">
      <c r="A20" s="55" t="s">
        <v>327</v>
      </c>
      <c r="B20" s="57" t="s">
        <v>338</v>
      </c>
      <c r="C20" s="57"/>
      <c r="D20" s="57"/>
      <c r="E20" s="57"/>
      <c r="F20" s="57"/>
      <c r="G20" s="57"/>
      <c r="H20" s="57"/>
      <c r="I20" s="57"/>
    </row>
  </sheetData>
  <sheetProtection algorithmName="SHA-512" hashValue="dwLWVDvJXfmriZRqTsBsNVQJiBOdG6BZ8rquKkns3/Gj3M+v3CQ5+k0jSLaXplc1oGjFSOeHL1cMoJ+KFo+rjA==" saltValue="38QUu6Cv1mNz+yLWr/3YKg==" spinCount="100000" sheet="1" objects="1" scenarios="1"/>
  <mergeCells count="14">
    <mergeCell ref="A1:I1"/>
    <mergeCell ref="A2:I2"/>
    <mergeCell ref="A3:I3"/>
    <mergeCell ref="B9:I9"/>
    <mergeCell ref="B18:I18"/>
    <mergeCell ref="B19:I19"/>
    <mergeCell ref="B20:I20"/>
    <mergeCell ref="B6:I6"/>
    <mergeCell ref="B7:I7"/>
    <mergeCell ref="B8:I8"/>
    <mergeCell ref="B10:I10"/>
    <mergeCell ref="B11:I11"/>
    <mergeCell ref="C13:I13"/>
    <mergeCell ref="B15:I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04"/>
  <sheetViews>
    <sheetView workbookViewId="0">
      <selection activeCell="C5" sqref="C5:G5"/>
    </sheetView>
  </sheetViews>
  <sheetFormatPr defaultRowHeight="15" x14ac:dyDescent="0.2"/>
  <cols>
    <col min="1" max="1" width="4.77734375" style="103" customWidth="1"/>
    <col min="2" max="2" width="6.77734375" style="103" customWidth="1"/>
    <col min="3" max="3" width="25.77734375" style="104" customWidth="1"/>
    <col min="4" max="4" width="8.21875" style="105" customWidth="1"/>
    <col min="5" max="5" width="8.21875" style="106" customWidth="1"/>
    <col min="6" max="6" width="13" style="14" customWidth="1"/>
    <col min="7" max="7" width="13.88671875" style="14" customWidth="1"/>
    <col min="8" max="8" width="1.88671875" style="14" customWidth="1"/>
    <col min="9" max="10" width="8.88671875" style="14"/>
    <col min="11" max="11" width="10" style="14" bestFit="1" customWidth="1"/>
    <col min="12" max="16384" width="8.88671875" style="14"/>
  </cols>
  <sheetData>
    <row r="1" spans="1:11" ht="20.25" x14ac:dyDescent="0.3">
      <c r="A1" s="77" t="s">
        <v>309</v>
      </c>
      <c r="B1" s="77"/>
      <c r="C1" s="77"/>
      <c r="D1" s="77"/>
      <c r="E1" s="77"/>
      <c r="F1" s="77"/>
      <c r="G1" s="77"/>
    </row>
    <row r="2" spans="1:11" ht="21" x14ac:dyDescent="0.25">
      <c r="A2" s="92" t="s">
        <v>351</v>
      </c>
      <c r="B2" s="92"/>
      <c r="C2" s="92"/>
      <c r="D2" s="92"/>
      <c r="E2" s="92"/>
      <c r="F2" s="92"/>
      <c r="G2" s="92"/>
    </row>
    <row r="3" spans="1:11" ht="18" x14ac:dyDescent="0.25">
      <c r="A3" s="92" t="s">
        <v>356</v>
      </c>
      <c r="B3" s="92"/>
      <c r="C3" s="92"/>
      <c r="D3" s="92"/>
      <c r="E3" s="92"/>
      <c r="F3" s="92"/>
      <c r="G3" s="92"/>
    </row>
    <row r="4" spans="1:11" ht="20.25" x14ac:dyDescent="0.3">
      <c r="A4" s="80"/>
      <c r="B4" s="80"/>
      <c r="C4" s="80"/>
      <c r="D4" s="80"/>
      <c r="E4" s="80"/>
      <c r="F4" s="80"/>
      <c r="G4" s="80"/>
    </row>
    <row r="5" spans="1:11" ht="15.75" x14ac:dyDescent="0.25">
      <c r="A5" s="93" t="s">
        <v>329</v>
      </c>
      <c r="B5" s="93"/>
      <c r="C5" s="58"/>
      <c r="D5" s="58"/>
      <c r="E5" s="58"/>
      <c r="F5" s="58"/>
      <c r="G5" s="58"/>
    </row>
    <row r="6" spans="1:11" ht="20.25" x14ac:dyDescent="0.3">
      <c r="A6" s="80"/>
      <c r="B6" s="80"/>
      <c r="C6" s="80"/>
      <c r="D6" s="80"/>
      <c r="E6" s="80"/>
      <c r="F6" s="80"/>
      <c r="G6" s="80"/>
    </row>
    <row r="7" spans="1:11" s="96" customFormat="1" ht="15.75" customHeight="1" x14ac:dyDescent="0.2">
      <c r="A7" s="94" t="s">
        <v>301</v>
      </c>
      <c r="B7" s="94"/>
      <c r="C7" s="94"/>
      <c r="D7" s="94"/>
      <c r="E7" s="94"/>
      <c r="F7" s="94"/>
      <c r="G7" s="94"/>
      <c r="H7" s="14"/>
      <c r="I7" s="68"/>
    </row>
    <row r="8" spans="1:11" ht="35.25" customHeight="1" x14ac:dyDescent="0.2">
      <c r="A8" s="17" t="s">
        <v>1</v>
      </c>
      <c r="B8" s="17" t="s">
        <v>9</v>
      </c>
      <c r="C8" s="97" t="s">
        <v>2</v>
      </c>
      <c r="D8" s="98" t="s">
        <v>3</v>
      </c>
      <c r="E8" s="99" t="s">
        <v>4</v>
      </c>
      <c r="F8" s="21" t="s">
        <v>5</v>
      </c>
      <c r="G8" s="21" t="s">
        <v>6</v>
      </c>
      <c r="I8" s="68"/>
      <c r="J8" s="66"/>
    </row>
    <row r="9" spans="1:11" x14ac:dyDescent="0.2">
      <c r="A9" s="100"/>
      <c r="B9" s="100"/>
      <c r="C9" s="101"/>
      <c r="D9" s="26"/>
      <c r="E9" s="102"/>
      <c r="F9" s="26"/>
      <c r="G9" s="27"/>
    </row>
    <row r="10" spans="1:11" ht="25.5" x14ac:dyDescent="0.2">
      <c r="A10" s="4">
        <v>1</v>
      </c>
      <c r="B10" s="4" t="s">
        <v>16</v>
      </c>
      <c r="C10" s="47" t="s">
        <v>17</v>
      </c>
      <c r="D10" s="6">
        <v>0.2</v>
      </c>
      <c r="E10" s="48" t="s">
        <v>56</v>
      </c>
      <c r="F10" s="3" t="s">
        <v>304</v>
      </c>
      <c r="G10" s="28" t="str">
        <f>IF($D10="","",IF($F10="$ ____________","$ ____________",$D10*$F10))</f>
        <v>$ ____________</v>
      </c>
      <c r="H10" s="46"/>
      <c r="J10" s="70"/>
    </row>
    <row r="11" spans="1:11" ht="25.5" x14ac:dyDescent="0.2">
      <c r="A11" s="4">
        <v>2</v>
      </c>
      <c r="B11" s="4" t="s">
        <v>18</v>
      </c>
      <c r="C11" s="47" t="s">
        <v>19</v>
      </c>
      <c r="D11" s="6">
        <v>13</v>
      </c>
      <c r="E11" s="48" t="s">
        <v>57</v>
      </c>
      <c r="F11" s="3" t="s">
        <v>304</v>
      </c>
      <c r="G11" s="28" t="str">
        <f t="shared" ref="G11:G74" si="0">IF($D11="","",IF($F11="$ ____________","$ ____________",$D11*$F11))</f>
        <v>$ ____________</v>
      </c>
      <c r="H11" s="46"/>
      <c r="J11" s="70"/>
    </row>
    <row r="12" spans="1:11" ht="25.5" x14ac:dyDescent="0.2">
      <c r="A12" s="4">
        <v>3</v>
      </c>
      <c r="B12" s="4" t="s">
        <v>20</v>
      </c>
      <c r="C12" s="47" t="s">
        <v>21</v>
      </c>
      <c r="D12" s="6">
        <v>6</v>
      </c>
      <c r="E12" s="48" t="s">
        <v>57</v>
      </c>
      <c r="F12" s="3" t="s">
        <v>304</v>
      </c>
      <c r="G12" s="28" t="str">
        <f t="shared" si="0"/>
        <v>$ ____________</v>
      </c>
      <c r="H12" s="46"/>
      <c r="J12" s="70"/>
    </row>
    <row r="13" spans="1:11" ht="25.5" x14ac:dyDescent="0.2">
      <c r="A13" s="4">
        <v>4</v>
      </c>
      <c r="B13" s="4" t="s">
        <v>22</v>
      </c>
      <c r="C13" s="47" t="s">
        <v>23</v>
      </c>
      <c r="D13" s="6">
        <v>2</v>
      </c>
      <c r="E13" s="48" t="s">
        <v>57</v>
      </c>
      <c r="F13" s="3" t="s">
        <v>304</v>
      </c>
      <c r="G13" s="28" t="str">
        <f t="shared" si="0"/>
        <v>$ ____________</v>
      </c>
      <c r="H13" s="46"/>
      <c r="J13" s="70"/>
    </row>
    <row r="14" spans="1:11" ht="25.5" x14ac:dyDescent="0.2">
      <c r="A14" s="4">
        <v>5</v>
      </c>
      <c r="B14" s="4" t="s">
        <v>24</v>
      </c>
      <c r="C14" s="47" t="s">
        <v>25</v>
      </c>
      <c r="D14" s="6">
        <v>24</v>
      </c>
      <c r="E14" s="48" t="s">
        <v>58</v>
      </c>
      <c r="F14" s="3" t="s">
        <v>304</v>
      </c>
      <c r="G14" s="28" t="str">
        <f t="shared" si="0"/>
        <v>$ ____________</v>
      </c>
      <c r="H14" s="46"/>
      <c r="J14" s="70"/>
    </row>
    <row r="15" spans="1:11" ht="25.5" x14ac:dyDescent="0.2">
      <c r="A15" s="4">
        <v>6</v>
      </c>
      <c r="B15" s="4" t="s">
        <v>26</v>
      </c>
      <c r="C15" s="47" t="s">
        <v>27</v>
      </c>
      <c r="D15" s="6">
        <v>7</v>
      </c>
      <c r="E15" s="48" t="s">
        <v>58</v>
      </c>
      <c r="F15" s="3" t="s">
        <v>304</v>
      </c>
      <c r="G15" s="28" t="str">
        <f t="shared" si="0"/>
        <v>$ ____________</v>
      </c>
      <c r="H15" s="46"/>
      <c r="J15" s="70"/>
    </row>
    <row r="16" spans="1:11" ht="25.5" x14ac:dyDescent="0.2">
      <c r="A16" s="4">
        <v>7</v>
      </c>
      <c r="B16" s="4" t="s">
        <v>28</v>
      </c>
      <c r="C16" s="47" t="s">
        <v>29</v>
      </c>
      <c r="D16" s="6">
        <v>61</v>
      </c>
      <c r="E16" s="48" t="s">
        <v>59</v>
      </c>
      <c r="F16" s="3" t="s">
        <v>304</v>
      </c>
      <c r="G16" s="28" t="str">
        <f t="shared" si="0"/>
        <v>$ ____________</v>
      </c>
      <c r="H16" s="46"/>
      <c r="K16" s="69"/>
    </row>
    <row r="17" spans="1:8" ht="25.5" x14ac:dyDescent="0.2">
      <c r="A17" s="4">
        <v>8</v>
      </c>
      <c r="B17" s="4" t="s">
        <v>30</v>
      </c>
      <c r="C17" s="47" t="s">
        <v>31</v>
      </c>
      <c r="D17" s="6">
        <v>61</v>
      </c>
      <c r="E17" s="48" t="s">
        <v>59</v>
      </c>
      <c r="F17" s="3" t="s">
        <v>304</v>
      </c>
      <c r="G17" s="28" t="str">
        <f t="shared" si="0"/>
        <v>$ ____________</v>
      </c>
      <c r="H17" s="46"/>
    </row>
    <row r="18" spans="1:8" ht="25.5" x14ac:dyDescent="0.2">
      <c r="A18" s="4">
        <v>9</v>
      </c>
      <c r="B18" s="4" t="s">
        <v>32</v>
      </c>
      <c r="C18" s="47" t="s">
        <v>33</v>
      </c>
      <c r="D18" s="6">
        <v>1087</v>
      </c>
      <c r="E18" s="48" t="s">
        <v>59</v>
      </c>
      <c r="F18" s="3" t="s">
        <v>304</v>
      </c>
      <c r="G18" s="28" t="str">
        <f t="shared" si="0"/>
        <v>$ ____________</v>
      </c>
      <c r="H18" s="46"/>
    </row>
    <row r="19" spans="1:8" ht="25.5" x14ac:dyDescent="0.2">
      <c r="A19" s="4">
        <v>10</v>
      </c>
      <c r="B19" s="4" t="s">
        <v>34</v>
      </c>
      <c r="C19" s="47" t="s">
        <v>35</v>
      </c>
      <c r="D19" s="6">
        <v>981</v>
      </c>
      <c r="E19" s="48" t="s">
        <v>58</v>
      </c>
      <c r="F19" s="3" t="s">
        <v>304</v>
      </c>
      <c r="G19" s="28" t="str">
        <f t="shared" si="0"/>
        <v>$ ____________</v>
      </c>
      <c r="H19" s="46"/>
    </row>
    <row r="20" spans="1:8" ht="25.5" x14ac:dyDescent="0.2">
      <c r="A20" s="4">
        <v>11</v>
      </c>
      <c r="B20" s="4" t="s">
        <v>36</v>
      </c>
      <c r="C20" s="5" t="s">
        <v>37</v>
      </c>
      <c r="D20" s="6">
        <v>375</v>
      </c>
      <c r="E20" s="48" t="s">
        <v>58</v>
      </c>
      <c r="F20" s="3" t="s">
        <v>304</v>
      </c>
      <c r="G20" s="28" t="str">
        <f t="shared" si="0"/>
        <v>$ ____________</v>
      </c>
      <c r="H20" s="46"/>
    </row>
    <row r="21" spans="1:8" ht="25.5" x14ac:dyDescent="0.2">
      <c r="A21" s="4">
        <v>12</v>
      </c>
      <c r="B21" s="4" t="s">
        <v>38</v>
      </c>
      <c r="C21" s="5" t="s">
        <v>39</v>
      </c>
      <c r="D21" s="6">
        <v>2221</v>
      </c>
      <c r="E21" s="48" t="s">
        <v>58</v>
      </c>
      <c r="F21" s="3" t="s">
        <v>304</v>
      </c>
      <c r="G21" s="28" t="str">
        <f t="shared" si="0"/>
        <v>$ ____________</v>
      </c>
      <c r="H21" s="46"/>
    </row>
    <row r="22" spans="1:8" ht="25.5" x14ac:dyDescent="0.2">
      <c r="A22" s="4">
        <v>13</v>
      </c>
      <c r="B22" s="4" t="s">
        <v>40</v>
      </c>
      <c r="C22" s="5" t="s">
        <v>41</v>
      </c>
      <c r="D22" s="6">
        <v>65</v>
      </c>
      <c r="E22" s="48" t="s">
        <v>59</v>
      </c>
      <c r="F22" s="3" t="s">
        <v>304</v>
      </c>
      <c r="G22" s="28" t="str">
        <f t="shared" si="0"/>
        <v>$ ____________</v>
      </c>
      <c r="H22" s="46"/>
    </row>
    <row r="23" spans="1:8" ht="25.5" x14ac:dyDescent="0.2">
      <c r="A23" s="4">
        <v>14</v>
      </c>
      <c r="B23" s="4" t="s">
        <v>42</v>
      </c>
      <c r="C23" s="5" t="s">
        <v>43</v>
      </c>
      <c r="D23" s="6">
        <v>1050</v>
      </c>
      <c r="E23" s="48" t="s">
        <v>59</v>
      </c>
      <c r="F23" s="3" t="s">
        <v>304</v>
      </c>
      <c r="G23" s="28" t="str">
        <f t="shared" si="0"/>
        <v>$ ____________</v>
      </c>
      <c r="H23" s="46"/>
    </row>
    <row r="24" spans="1:8" ht="25.5" x14ac:dyDescent="0.2">
      <c r="A24" s="4">
        <v>15</v>
      </c>
      <c r="B24" s="4" t="s">
        <v>44</v>
      </c>
      <c r="C24" s="5" t="s">
        <v>45</v>
      </c>
      <c r="D24" s="6">
        <v>3817</v>
      </c>
      <c r="E24" s="48" t="s">
        <v>59</v>
      </c>
      <c r="F24" s="3" t="s">
        <v>304</v>
      </c>
      <c r="G24" s="28" t="str">
        <f t="shared" si="0"/>
        <v>$ ____________</v>
      </c>
      <c r="H24" s="46"/>
    </row>
    <row r="25" spans="1:8" ht="25.5" x14ac:dyDescent="0.2">
      <c r="A25" s="4">
        <v>16</v>
      </c>
      <c r="B25" s="4" t="s">
        <v>46</v>
      </c>
      <c r="C25" s="5" t="s">
        <v>47</v>
      </c>
      <c r="D25" s="6">
        <v>130</v>
      </c>
      <c r="E25" s="48" t="s">
        <v>60</v>
      </c>
      <c r="F25" s="3" t="s">
        <v>304</v>
      </c>
      <c r="G25" s="28" t="str">
        <f t="shared" si="0"/>
        <v>$ ____________</v>
      </c>
      <c r="H25" s="46"/>
    </row>
    <row r="26" spans="1:8" ht="25.5" x14ac:dyDescent="0.2">
      <c r="A26" s="4">
        <v>17</v>
      </c>
      <c r="B26" s="4" t="s">
        <v>48</v>
      </c>
      <c r="C26" s="5" t="s">
        <v>49</v>
      </c>
      <c r="D26" s="6">
        <v>1</v>
      </c>
      <c r="E26" s="48" t="s">
        <v>57</v>
      </c>
      <c r="F26" s="3" t="s">
        <v>304</v>
      </c>
      <c r="G26" s="28" t="str">
        <f t="shared" si="0"/>
        <v>$ ____________</v>
      </c>
      <c r="H26" s="46"/>
    </row>
    <row r="27" spans="1:8" ht="25.5" x14ac:dyDescent="0.2">
      <c r="A27" s="4">
        <v>18</v>
      </c>
      <c r="B27" s="4" t="s">
        <v>50</v>
      </c>
      <c r="C27" s="5" t="s">
        <v>51</v>
      </c>
      <c r="D27" s="6">
        <v>1</v>
      </c>
      <c r="E27" s="48" t="s">
        <v>57</v>
      </c>
      <c r="F27" s="3" t="s">
        <v>304</v>
      </c>
      <c r="G27" s="28" t="str">
        <f t="shared" si="0"/>
        <v>$ ____________</v>
      </c>
      <c r="H27" s="46"/>
    </row>
    <row r="28" spans="1:8" ht="25.5" x14ac:dyDescent="0.2">
      <c r="A28" s="4">
        <v>19</v>
      </c>
      <c r="B28" s="4" t="s">
        <v>52</v>
      </c>
      <c r="C28" s="5" t="s">
        <v>53</v>
      </c>
      <c r="D28" s="6">
        <v>906</v>
      </c>
      <c r="E28" s="48" t="s">
        <v>61</v>
      </c>
      <c r="F28" s="3" t="s">
        <v>304</v>
      </c>
      <c r="G28" s="28" t="str">
        <f t="shared" si="0"/>
        <v>$ ____________</v>
      </c>
      <c r="H28" s="46"/>
    </row>
    <row r="29" spans="1:8" ht="25.5" x14ac:dyDescent="0.2">
      <c r="A29" s="4">
        <v>20</v>
      </c>
      <c r="B29" s="4" t="s">
        <v>54</v>
      </c>
      <c r="C29" s="5" t="s">
        <v>55</v>
      </c>
      <c r="D29" s="6">
        <v>24</v>
      </c>
      <c r="E29" s="48" t="s">
        <v>62</v>
      </c>
      <c r="F29" s="3" t="s">
        <v>304</v>
      </c>
      <c r="G29" s="28" t="str">
        <f t="shared" si="0"/>
        <v>$ ____________</v>
      </c>
      <c r="H29" s="46"/>
    </row>
    <row r="30" spans="1:8" ht="25.5" x14ac:dyDescent="0.2">
      <c r="A30" s="4">
        <v>21</v>
      </c>
      <c r="B30" s="4" t="s">
        <v>63</v>
      </c>
      <c r="C30" s="5" t="s">
        <v>64</v>
      </c>
      <c r="D30" s="6">
        <v>18</v>
      </c>
      <c r="E30" s="7" t="s">
        <v>62</v>
      </c>
      <c r="F30" s="3" t="s">
        <v>304</v>
      </c>
      <c r="G30" s="28" t="str">
        <f t="shared" si="0"/>
        <v>$ ____________</v>
      </c>
      <c r="H30" s="46"/>
    </row>
    <row r="31" spans="1:8" ht="25.5" x14ac:dyDescent="0.2">
      <c r="A31" s="4">
        <v>22</v>
      </c>
      <c r="B31" s="4" t="s">
        <v>65</v>
      </c>
      <c r="C31" s="5" t="s">
        <v>66</v>
      </c>
      <c r="D31" s="6">
        <v>480</v>
      </c>
      <c r="E31" s="7" t="s">
        <v>61</v>
      </c>
      <c r="F31" s="3" t="s">
        <v>304</v>
      </c>
      <c r="G31" s="28" t="str">
        <f t="shared" si="0"/>
        <v>$ ____________</v>
      </c>
      <c r="H31" s="46"/>
    </row>
    <row r="32" spans="1:8" ht="25.5" x14ac:dyDescent="0.2">
      <c r="A32" s="4">
        <v>23</v>
      </c>
      <c r="B32" s="4" t="s">
        <v>67</v>
      </c>
      <c r="C32" s="5" t="s">
        <v>68</v>
      </c>
      <c r="D32" s="6">
        <v>6</v>
      </c>
      <c r="E32" s="7" t="s">
        <v>58</v>
      </c>
      <c r="F32" s="3" t="s">
        <v>304</v>
      </c>
      <c r="G32" s="28" t="str">
        <f t="shared" si="0"/>
        <v>$ ____________</v>
      </c>
      <c r="H32" s="46"/>
    </row>
    <row r="33" spans="1:8" ht="25.5" x14ac:dyDescent="0.2">
      <c r="A33" s="4">
        <v>24</v>
      </c>
      <c r="B33" s="4" t="s">
        <v>69</v>
      </c>
      <c r="C33" s="5" t="s">
        <v>70</v>
      </c>
      <c r="D33" s="6">
        <v>1</v>
      </c>
      <c r="E33" s="7" t="s">
        <v>57</v>
      </c>
      <c r="F33" s="3" t="s">
        <v>304</v>
      </c>
      <c r="G33" s="28" t="str">
        <f t="shared" si="0"/>
        <v>$ ____________</v>
      </c>
      <c r="H33" s="46"/>
    </row>
    <row r="34" spans="1:8" ht="25.5" x14ac:dyDescent="0.2">
      <c r="A34" s="4">
        <v>25</v>
      </c>
      <c r="B34" s="4" t="s">
        <v>71</v>
      </c>
      <c r="C34" s="5" t="s">
        <v>72</v>
      </c>
      <c r="D34" s="6">
        <v>80</v>
      </c>
      <c r="E34" s="7" t="s">
        <v>58</v>
      </c>
      <c r="F34" s="3" t="s">
        <v>304</v>
      </c>
      <c r="G34" s="28" t="str">
        <f t="shared" si="0"/>
        <v>$ ____________</v>
      </c>
      <c r="H34" s="46"/>
    </row>
    <row r="35" spans="1:8" ht="25.5" x14ac:dyDescent="0.2">
      <c r="A35" s="4">
        <v>26</v>
      </c>
      <c r="B35" s="4" t="s">
        <v>73</v>
      </c>
      <c r="C35" s="5" t="s">
        <v>74</v>
      </c>
      <c r="D35" s="6">
        <v>1</v>
      </c>
      <c r="E35" s="7" t="s">
        <v>57</v>
      </c>
      <c r="F35" s="3" t="s">
        <v>304</v>
      </c>
      <c r="G35" s="28" t="str">
        <f t="shared" si="0"/>
        <v>$ ____________</v>
      </c>
      <c r="H35" s="46"/>
    </row>
    <row r="36" spans="1:8" ht="25.5" x14ac:dyDescent="0.2">
      <c r="A36" s="4">
        <v>27</v>
      </c>
      <c r="B36" s="4" t="s">
        <v>75</v>
      </c>
      <c r="C36" s="5" t="s">
        <v>76</v>
      </c>
      <c r="D36" s="6">
        <v>24</v>
      </c>
      <c r="E36" s="7" t="s">
        <v>62</v>
      </c>
      <c r="F36" s="3" t="s">
        <v>304</v>
      </c>
      <c r="G36" s="28" t="str">
        <f t="shared" si="0"/>
        <v>$ ____________</v>
      </c>
      <c r="H36" s="46"/>
    </row>
    <row r="37" spans="1:8" ht="25.5" x14ac:dyDescent="0.2">
      <c r="A37" s="4">
        <v>28</v>
      </c>
      <c r="B37" s="4" t="s">
        <v>77</v>
      </c>
      <c r="C37" s="5" t="s">
        <v>78</v>
      </c>
      <c r="D37" s="6">
        <v>24</v>
      </c>
      <c r="E37" s="7" t="s">
        <v>62</v>
      </c>
      <c r="F37" s="3" t="s">
        <v>304</v>
      </c>
      <c r="G37" s="28" t="str">
        <f t="shared" si="0"/>
        <v>$ ____________</v>
      </c>
      <c r="H37" s="46"/>
    </row>
    <row r="38" spans="1:8" ht="25.5" x14ac:dyDescent="0.2">
      <c r="A38" s="4">
        <v>29</v>
      </c>
      <c r="B38" s="4" t="s">
        <v>79</v>
      </c>
      <c r="C38" s="5" t="s">
        <v>80</v>
      </c>
      <c r="D38" s="6">
        <v>72</v>
      </c>
      <c r="E38" s="7" t="s">
        <v>294</v>
      </c>
      <c r="F38" s="3" t="s">
        <v>304</v>
      </c>
      <c r="G38" s="28" t="str">
        <f t="shared" si="0"/>
        <v>$ ____________</v>
      </c>
      <c r="H38" s="46"/>
    </row>
    <row r="39" spans="1:8" ht="25.5" x14ac:dyDescent="0.2">
      <c r="A39" s="4">
        <v>30</v>
      </c>
      <c r="B39" s="4" t="s">
        <v>81</v>
      </c>
      <c r="C39" s="5" t="s">
        <v>82</v>
      </c>
      <c r="D39" s="6">
        <v>5</v>
      </c>
      <c r="E39" s="7" t="s">
        <v>57</v>
      </c>
      <c r="F39" s="3" t="s">
        <v>304</v>
      </c>
      <c r="G39" s="28" t="str">
        <f t="shared" si="0"/>
        <v>$ ____________</v>
      </c>
      <c r="H39" s="46"/>
    </row>
    <row r="40" spans="1:8" ht="25.5" x14ac:dyDescent="0.2">
      <c r="A40" s="4">
        <v>31</v>
      </c>
      <c r="B40" s="4" t="s">
        <v>83</v>
      </c>
      <c r="C40" s="5" t="s">
        <v>84</v>
      </c>
      <c r="D40" s="6">
        <v>2</v>
      </c>
      <c r="E40" s="7" t="s">
        <v>57</v>
      </c>
      <c r="F40" s="3" t="s">
        <v>304</v>
      </c>
      <c r="G40" s="28" t="str">
        <f t="shared" si="0"/>
        <v>$ ____________</v>
      </c>
      <c r="H40" s="46"/>
    </row>
    <row r="41" spans="1:8" ht="25.5" x14ac:dyDescent="0.2">
      <c r="A41" s="4">
        <v>32</v>
      </c>
      <c r="B41" s="4" t="s">
        <v>85</v>
      </c>
      <c r="C41" s="5" t="s">
        <v>86</v>
      </c>
      <c r="D41" s="6">
        <v>3</v>
      </c>
      <c r="E41" s="7" t="s">
        <v>57</v>
      </c>
      <c r="F41" s="3" t="s">
        <v>304</v>
      </c>
      <c r="G41" s="28" t="str">
        <f t="shared" si="0"/>
        <v>$ ____________</v>
      </c>
      <c r="H41" s="46"/>
    </row>
    <row r="42" spans="1:8" ht="25.5" x14ac:dyDescent="0.2">
      <c r="A42" s="4">
        <v>33</v>
      </c>
      <c r="B42" s="4" t="s">
        <v>87</v>
      </c>
      <c r="C42" s="5" t="s">
        <v>88</v>
      </c>
      <c r="D42" s="6">
        <v>10</v>
      </c>
      <c r="E42" s="7" t="s">
        <v>57</v>
      </c>
      <c r="F42" s="3" t="s">
        <v>304</v>
      </c>
      <c r="G42" s="28" t="str">
        <f t="shared" si="0"/>
        <v>$ ____________</v>
      </c>
      <c r="H42" s="46"/>
    </row>
    <row r="43" spans="1:8" ht="25.5" x14ac:dyDescent="0.2">
      <c r="A43" s="4">
        <v>34</v>
      </c>
      <c r="B43" s="4" t="s">
        <v>89</v>
      </c>
      <c r="C43" s="5" t="s">
        <v>90</v>
      </c>
      <c r="D43" s="6">
        <v>6</v>
      </c>
      <c r="E43" s="7" t="s">
        <v>57</v>
      </c>
      <c r="F43" s="3" t="s">
        <v>304</v>
      </c>
      <c r="G43" s="28" t="str">
        <f t="shared" si="0"/>
        <v>$ ____________</v>
      </c>
      <c r="H43" s="46"/>
    </row>
    <row r="44" spans="1:8" ht="25.5" x14ac:dyDescent="0.2">
      <c r="A44" s="4">
        <v>35</v>
      </c>
      <c r="B44" s="4" t="s">
        <v>91</v>
      </c>
      <c r="C44" s="5" t="s">
        <v>92</v>
      </c>
      <c r="D44" s="6">
        <v>460</v>
      </c>
      <c r="E44" s="7" t="s">
        <v>58</v>
      </c>
      <c r="F44" s="3" t="s">
        <v>304</v>
      </c>
      <c r="G44" s="28" t="str">
        <f t="shared" si="0"/>
        <v>$ ____________</v>
      </c>
      <c r="H44" s="46"/>
    </row>
    <row r="45" spans="1:8" ht="25.5" x14ac:dyDescent="0.2">
      <c r="A45" s="4">
        <v>36</v>
      </c>
      <c r="B45" s="4" t="s">
        <v>91</v>
      </c>
      <c r="C45" s="5" t="s">
        <v>93</v>
      </c>
      <c r="D45" s="6">
        <v>58</v>
      </c>
      <c r="E45" s="7" t="s">
        <v>58</v>
      </c>
      <c r="F45" s="3" t="s">
        <v>304</v>
      </c>
      <c r="G45" s="28" t="str">
        <f t="shared" si="0"/>
        <v>$ ____________</v>
      </c>
      <c r="H45" s="46"/>
    </row>
    <row r="46" spans="1:8" ht="25.5" x14ac:dyDescent="0.2">
      <c r="A46" s="4">
        <v>37</v>
      </c>
      <c r="B46" s="4" t="s">
        <v>94</v>
      </c>
      <c r="C46" s="5" t="s">
        <v>95</v>
      </c>
      <c r="D46" s="6">
        <v>3</v>
      </c>
      <c r="E46" s="7" t="s">
        <v>57</v>
      </c>
      <c r="F46" s="3" t="s">
        <v>304</v>
      </c>
      <c r="G46" s="28" t="str">
        <f t="shared" si="0"/>
        <v>$ ____________</v>
      </c>
      <c r="H46" s="46"/>
    </row>
    <row r="47" spans="1:8" ht="25.5" x14ac:dyDescent="0.2">
      <c r="A47" s="4">
        <v>38</v>
      </c>
      <c r="B47" s="4" t="s">
        <v>96</v>
      </c>
      <c r="C47" s="5" t="s">
        <v>97</v>
      </c>
      <c r="D47" s="6">
        <v>3</v>
      </c>
      <c r="E47" s="7" t="s">
        <v>57</v>
      </c>
      <c r="F47" s="3" t="s">
        <v>304</v>
      </c>
      <c r="G47" s="28" t="str">
        <f t="shared" si="0"/>
        <v>$ ____________</v>
      </c>
      <c r="H47" s="46"/>
    </row>
    <row r="48" spans="1:8" ht="25.5" x14ac:dyDescent="0.2">
      <c r="A48" s="4">
        <v>40</v>
      </c>
      <c r="B48" s="4" t="s">
        <v>100</v>
      </c>
      <c r="C48" s="5" t="s">
        <v>101</v>
      </c>
      <c r="D48" s="6">
        <v>8</v>
      </c>
      <c r="E48" s="7" t="s">
        <v>57</v>
      </c>
      <c r="F48" s="3" t="s">
        <v>304</v>
      </c>
      <c r="G48" s="28" t="str">
        <f t="shared" si="0"/>
        <v>$ ____________</v>
      </c>
      <c r="H48" s="46"/>
    </row>
    <row r="49" spans="1:8" ht="25.5" x14ac:dyDescent="0.2">
      <c r="A49" s="4">
        <v>41</v>
      </c>
      <c r="B49" s="4" t="s">
        <v>102</v>
      </c>
      <c r="C49" s="5" t="s">
        <v>103</v>
      </c>
      <c r="D49" s="6">
        <v>0.4</v>
      </c>
      <c r="E49" s="7" t="s">
        <v>56</v>
      </c>
      <c r="F49" s="3" t="s">
        <v>304</v>
      </c>
      <c r="G49" s="28" t="str">
        <f t="shared" si="0"/>
        <v>$ ____________</v>
      </c>
      <c r="H49" s="46"/>
    </row>
    <row r="50" spans="1:8" ht="25.5" x14ac:dyDescent="0.2">
      <c r="A50" s="4">
        <v>42</v>
      </c>
      <c r="B50" s="4" t="s">
        <v>104</v>
      </c>
      <c r="C50" s="5" t="s">
        <v>105</v>
      </c>
      <c r="D50" s="6">
        <v>1322</v>
      </c>
      <c r="E50" s="7" t="s">
        <v>61</v>
      </c>
      <c r="F50" s="3" t="s">
        <v>304</v>
      </c>
      <c r="G50" s="28" t="str">
        <f t="shared" si="0"/>
        <v>$ ____________</v>
      </c>
      <c r="H50" s="46"/>
    </row>
    <row r="51" spans="1:8" ht="25.5" x14ac:dyDescent="0.2">
      <c r="A51" s="4">
        <v>43</v>
      </c>
      <c r="B51" s="4" t="s">
        <v>106</v>
      </c>
      <c r="C51" s="5" t="s">
        <v>107</v>
      </c>
      <c r="D51" s="6">
        <v>0.02</v>
      </c>
      <c r="E51" s="7" t="s">
        <v>56</v>
      </c>
      <c r="F51" s="3" t="s">
        <v>304</v>
      </c>
      <c r="G51" s="28" t="str">
        <f t="shared" si="0"/>
        <v>$ ____________</v>
      </c>
      <c r="H51" s="46"/>
    </row>
    <row r="52" spans="1:8" ht="25.5" x14ac:dyDescent="0.2">
      <c r="A52" s="4">
        <v>44</v>
      </c>
      <c r="B52" s="4" t="s">
        <v>108</v>
      </c>
      <c r="C52" s="5" t="s">
        <v>109</v>
      </c>
      <c r="D52" s="6">
        <v>0.02</v>
      </c>
      <c r="E52" s="7" t="s">
        <v>56</v>
      </c>
      <c r="F52" s="3" t="s">
        <v>304</v>
      </c>
      <c r="G52" s="28" t="str">
        <f t="shared" si="0"/>
        <v>$ ____________</v>
      </c>
      <c r="H52" s="46"/>
    </row>
    <row r="53" spans="1:8" ht="25.5" x14ac:dyDescent="0.2">
      <c r="A53" s="4">
        <v>45</v>
      </c>
      <c r="B53" s="4" t="s">
        <v>110</v>
      </c>
      <c r="C53" s="5" t="s">
        <v>111</v>
      </c>
      <c r="D53" s="6">
        <v>165</v>
      </c>
      <c r="E53" s="7" t="s">
        <v>61</v>
      </c>
      <c r="F53" s="3" t="s">
        <v>304</v>
      </c>
      <c r="G53" s="28" t="str">
        <f t="shared" si="0"/>
        <v>$ ____________</v>
      </c>
      <c r="H53" s="46"/>
    </row>
    <row r="54" spans="1:8" ht="25.5" x14ac:dyDescent="0.2">
      <c r="A54" s="4">
        <v>47</v>
      </c>
      <c r="B54" s="4" t="s">
        <v>112</v>
      </c>
      <c r="C54" s="5" t="s">
        <v>113</v>
      </c>
      <c r="D54" s="6">
        <v>160</v>
      </c>
      <c r="E54" s="7" t="s">
        <v>58</v>
      </c>
      <c r="F54" s="3" t="s">
        <v>304</v>
      </c>
      <c r="G54" s="28" t="str">
        <f t="shared" si="0"/>
        <v>$ ____________</v>
      </c>
      <c r="H54" s="46"/>
    </row>
    <row r="55" spans="1:8" ht="25.5" x14ac:dyDescent="0.2">
      <c r="A55" s="4">
        <v>48</v>
      </c>
      <c r="B55" s="4" t="s">
        <v>114</v>
      </c>
      <c r="C55" s="5" t="s">
        <v>115</v>
      </c>
      <c r="D55" s="6">
        <v>59</v>
      </c>
      <c r="E55" s="7" t="s">
        <v>57</v>
      </c>
      <c r="F55" s="3" t="s">
        <v>304</v>
      </c>
      <c r="G55" s="28" t="str">
        <f t="shared" si="0"/>
        <v>$ ____________</v>
      </c>
      <c r="H55" s="46"/>
    </row>
    <row r="56" spans="1:8" ht="25.5" x14ac:dyDescent="0.2">
      <c r="A56" s="4">
        <v>49</v>
      </c>
      <c r="B56" s="4" t="s">
        <v>116</v>
      </c>
      <c r="C56" s="5" t="s">
        <v>117</v>
      </c>
      <c r="D56" s="6">
        <v>149</v>
      </c>
      <c r="E56" s="7" t="s">
        <v>57</v>
      </c>
      <c r="F56" s="3" t="s">
        <v>304</v>
      </c>
      <c r="G56" s="28" t="str">
        <f t="shared" si="0"/>
        <v>$ ____________</v>
      </c>
      <c r="H56" s="46"/>
    </row>
    <row r="57" spans="1:8" ht="25.5" x14ac:dyDescent="0.2">
      <c r="A57" s="4">
        <v>50</v>
      </c>
      <c r="B57" s="4" t="s">
        <v>118</v>
      </c>
      <c r="C57" s="5" t="s">
        <v>119</v>
      </c>
      <c r="D57" s="6">
        <v>12</v>
      </c>
      <c r="E57" s="7" t="s">
        <v>57</v>
      </c>
      <c r="F57" s="3" t="s">
        <v>304</v>
      </c>
      <c r="G57" s="28" t="str">
        <f t="shared" si="0"/>
        <v>$ ____________</v>
      </c>
      <c r="H57" s="46"/>
    </row>
    <row r="58" spans="1:8" ht="25.5" x14ac:dyDescent="0.2">
      <c r="A58" s="4">
        <v>51</v>
      </c>
      <c r="B58" s="4" t="s">
        <v>120</v>
      </c>
      <c r="C58" s="5" t="s">
        <v>121</v>
      </c>
      <c r="D58" s="6">
        <v>1468</v>
      </c>
      <c r="E58" s="7" t="s">
        <v>295</v>
      </c>
      <c r="F58" s="3" t="s">
        <v>304</v>
      </c>
      <c r="G58" s="28" t="str">
        <f t="shared" si="0"/>
        <v>$ ____________</v>
      </c>
      <c r="H58" s="46"/>
    </row>
    <row r="59" spans="1:8" ht="25.5" x14ac:dyDescent="0.2">
      <c r="A59" s="4">
        <v>52</v>
      </c>
      <c r="B59" s="4" t="s">
        <v>122</v>
      </c>
      <c r="C59" s="47" t="s">
        <v>123</v>
      </c>
      <c r="D59" s="6">
        <v>17</v>
      </c>
      <c r="E59" s="7" t="s">
        <v>295</v>
      </c>
      <c r="F59" s="3" t="s">
        <v>304</v>
      </c>
      <c r="G59" s="28" t="str">
        <f t="shared" si="0"/>
        <v>$ ____________</v>
      </c>
      <c r="H59" s="46"/>
    </row>
    <row r="60" spans="1:8" ht="25.5" x14ac:dyDescent="0.2">
      <c r="A60" s="4">
        <v>53</v>
      </c>
      <c r="B60" s="4" t="s">
        <v>124</v>
      </c>
      <c r="C60" s="47" t="s">
        <v>125</v>
      </c>
      <c r="D60" s="6">
        <v>150</v>
      </c>
      <c r="E60" s="7" t="s">
        <v>295</v>
      </c>
      <c r="F60" s="3" t="s">
        <v>304</v>
      </c>
      <c r="G60" s="28" t="str">
        <f t="shared" si="0"/>
        <v>$ ____________</v>
      </c>
      <c r="H60" s="46"/>
    </row>
    <row r="61" spans="1:8" ht="25.5" x14ac:dyDescent="0.2">
      <c r="A61" s="4">
        <v>54</v>
      </c>
      <c r="B61" s="4" t="s">
        <v>126</v>
      </c>
      <c r="C61" s="47" t="s">
        <v>127</v>
      </c>
      <c r="D61" s="6">
        <v>40</v>
      </c>
      <c r="E61" s="7" t="s">
        <v>295</v>
      </c>
      <c r="F61" s="3" t="s">
        <v>304</v>
      </c>
      <c r="G61" s="28" t="str">
        <f t="shared" si="0"/>
        <v>$ ____________</v>
      </c>
      <c r="H61" s="46"/>
    </row>
    <row r="62" spans="1:8" ht="25.5" x14ac:dyDescent="0.2">
      <c r="A62" s="4">
        <v>55</v>
      </c>
      <c r="B62" s="4" t="s">
        <v>128</v>
      </c>
      <c r="C62" s="47" t="s">
        <v>129</v>
      </c>
      <c r="D62" s="6">
        <v>100</v>
      </c>
      <c r="E62" s="7" t="s">
        <v>296</v>
      </c>
      <c r="F62" s="3" t="s">
        <v>304</v>
      </c>
      <c r="G62" s="28" t="str">
        <f t="shared" si="0"/>
        <v>$ ____________</v>
      </c>
      <c r="H62" s="46"/>
    </row>
    <row r="63" spans="1:8" ht="25.5" x14ac:dyDescent="0.2">
      <c r="A63" s="4">
        <v>56</v>
      </c>
      <c r="B63" s="4" t="s">
        <v>130</v>
      </c>
      <c r="C63" s="47" t="s">
        <v>131</v>
      </c>
      <c r="D63" s="6">
        <v>270</v>
      </c>
      <c r="E63" s="7" t="s">
        <v>59</v>
      </c>
      <c r="F63" s="3" t="s">
        <v>304</v>
      </c>
      <c r="G63" s="28" t="str">
        <f t="shared" si="0"/>
        <v>$ ____________</v>
      </c>
      <c r="H63" s="46"/>
    </row>
    <row r="64" spans="1:8" ht="25.5" x14ac:dyDescent="0.2">
      <c r="A64" s="4">
        <v>57</v>
      </c>
      <c r="B64" s="51" t="s">
        <v>132</v>
      </c>
      <c r="C64" s="47" t="s">
        <v>133</v>
      </c>
      <c r="D64" s="6">
        <v>960</v>
      </c>
      <c r="E64" s="7" t="s">
        <v>59</v>
      </c>
      <c r="F64" s="3" t="s">
        <v>304</v>
      </c>
      <c r="G64" s="28" t="str">
        <f t="shared" si="0"/>
        <v>$ ____________</v>
      </c>
      <c r="H64" s="46"/>
    </row>
    <row r="65" spans="1:8" ht="25.5" x14ac:dyDescent="0.2">
      <c r="A65" s="4">
        <v>58</v>
      </c>
      <c r="B65" s="51" t="s">
        <v>134</v>
      </c>
      <c r="C65" s="47" t="s">
        <v>135</v>
      </c>
      <c r="D65" s="6">
        <v>32</v>
      </c>
      <c r="E65" s="7" t="s">
        <v>58</v>
      </c>
      <c r="F65" s="3" t="s">
        <v>304</v>
      </c>
      <c r="G65" s="28" t="str">
        <f t="shared" si="0"/>
        <v>$ ____________</v>
      </c>
      <c r="H65" s="46"/>
    </row>
    <row r="66" spans="1:8" ht="25.5" x14ac:dyDescent="0.2">
      <c r="A66" s="4">
        <v>59</v>
      </c>
      <c r="B66" s="4" t="s">
        <v>136</v>
      </c>
      <c r="C66" s="5" t="s">
        <v>137</v>
      </c>
      <c r="D66" s="6">
        <v>6</v>
      </c>
      <c r="E66" s="7" t="s">
        <v>61</v>
      </c>
      <c r="F66" s="3" t="s">
        <v>304</v>
      </c>
      <c r="G66" s="28" t="str">
        <f t="shared" si="0"/>
        <v>$ ____________</v>
      </c>
      <c r="H66" s="46"/>
    </row>
    <row r="67" spans="1:8" ht="25.5" x14ac:dyDescent="0.2">
      <c r="A67" s="4">
        <v>60</v>
      </c>
      <c r="B67" s="4" t="s">
        <v>138</v>
      </c>
      <c r="C67" s="5" t="s">
        <v>139</v>
      </c>
      <c r="D67" s="6">
        <v>100</v>
      </c>
      <c r="E67" s="7" t="s">
        <v>60</v>
      </c>
      <c r="F67" s="3" t="s">
        <v>304</v>
      </c>
      <c r="G67" s="28" t="str">
        <f t="shared" si="0"/>
        <v>$ ____________</v>
      </c>
      <c r="H67" s="46"/>
    </row>
    <row r="68" spans="1:8" ht="25.5" x14ac:dyDescent="0.2">
      <c r="A68" s="4">
        <v>61</v>
      </c>
      <c r="B68" s="4" t="s">
        <v>140</v>
      </c>
      <c r="C68" s="5" t="s">
        <v>141</v>
      </c>
      <c r="D68" s="6">
        <v>270</v>
      </c>
      <c r="E68" s="7" t="s">
        <v>297</v>
      </c>
      <c r="F68" s="3" t="s">
        <v>304</v>
      </c>
      <c r="G68" s="28" t="str">
        <f t="shared" si="0"/>
        <v>$ ____________</v>
      </c>
      <c r="H68" s="46"/>
    </row>
    <row r="69" spans="1:8" ht="25.5" x14ac:dyDescent="0.2">
      <c r="A69" s="4">
        <v>62</v>
      </c>
      <c r="B69" s="4" t="s">
        <v>142</v>
      </c>
      <c r="C69" s="5" t="s">
        <v>143</v>
      </c>
      <c r="D69" s="6">
        <v>178</v>
      </c>
      <c r="E69" s="7" t="s">
        <v>58</v>
      </c>
      <c r="F69" s="3" t="s">
        <v>304</v>
      </c>
      <c r="G69" s="28" t="str">
        <f t="shared" si="0"/>
        <v>$ ____________</v>
      </c>
      <c r="H69" s="46"/>
    </row>
    <row r="70" spans="1:8" ht="25.5" x14ac:dyDescent="0.2">
      <c r="A70" s="4">
        <v>63</v>
      </c>
      <c r="B70" s="4" t="s">
        <v>144</v>
      </c>
      <c r="C70" s="5" t="s">
        <v>145</v>
      </c>
      <c r="D70" s="6">
        <v>65</v>
      </c>
      <c r="E70" s="7" t="s">
        <v>58</v>
      </c>
      <c r="F70" s="3" t="s">
        <v>304</v>
      </c>
      <c r="G70" s="28" t="str">
        <f t="shared" si="0"/>
        <v>$ ____________</v>
      </c>
      <c r="H70" s="46"/>
    </row>
    <row r="71" spans="1:8" ht="25.5" x14ac:dyDescent="0.2">
      <c r="A71" s="4">
        <v>64</v>
      </c>
      <c r="B71" s="4" t="s">
        <v>146</v>
      </c>
      <c r="C71" s="5" t="s">
        <v>147</v>
      </c>
      <c r="D71" s="6">
        <v>2</v>
      </c>
      <c r="E71" s="7" t="s">
        <v>57</v>
      </c>
      <c r="F71" s="3" t="s">
        <v>304</v>
      </c>
      <c r="G71" s="28" t="str">
        <f t="shared" si="0"/>
        <v>$ ____________</v>
      </c>
      <c r="H71" s="46"/>
    </row>
    <row r="72" spans="1:8" ht="25.5" x14ac:dyDescent="0.2">
      <c r="A72" s="4">
        <v>65</v>
      </c>
      <c r="B72" s="4" t="s">
        <v>148</v>
      </c>
      <c r="C72" s="5" t="s">
        <v>149</v>
      </c>
      <c r="D72" s="6">
        <v>6</v>
      </c>
      <c r="E72" s="7" t="s">
        <v>57</v>
      </c>
      <c r="F72" s="3" t="s">
        <v>304</v>
      </c>
      <c r="G72" s="28" t="str">
        <f t="shared" si="0"/>
        <v>$ ____________</v>
      </c>
      <c r="H72" s="46"/>
    </row>
    <row r="73" spans="1:8" ht="25.5" x14ac:dyDescent="0.2">
      <c r="A73" s="4">
        <v>66</v>
      </c>
      <c r="B73" s="4" t="s">
        <v>150</v>
      </c>
      <c r="C73" s="5" t="s">
        <v>151</v>
      </c>
      <c r="D73" s="6">
        <v>2</v>
      </c>
      <c r="E73" s="7" t="s">
        <v>57</v>
      </c>
      <c r="F73" s="3" t="s">
        <v>304</v>
      </c>
      <c r="G73" s="28" t="str">
        <f t="shared" si="0"/>
        <v>$ ____________</v>
      </c>
      <c r="H73" s="46"/>
    </row>
    <row r="74" spans="1:8" ht="25.5" x14ac:dyDescent="0.2">
      <c r="A74" s="4">
        <v>67</v>
      </c>
      <c r="B74" s="4" t="s">
        <v>152</v>
      </c>
      <c r="C74" s="5" t="s">
        <v>153</v>
      </c>
      <c r="D74" s="6">
        <v>2713</v>
      </c>
      <c r="E74" s="7" t="s">
        <v>59</v>
      </c>
      <c r="F74" s="3" t="s">
        <v>304</v>
      </c>
      <c r="G74" s="28" t="str">
        <f t="shared" si="0"/>
        <v>$ ____________</v>
      </c>
      <c r="H74" s="46"/>
    </row>
    <row r="75" spans="1:8" ht="25.5" x14ac:dyDescent="0.2">
      <c r="A75" s="4">
        <v>68</v>
      </c>
      <c r="B75" s="4" t="s">
        <v>154</v>
      </c>
      <c r="C75" s="5" t="s">
        <v>155</v>
      </c>
      <c r="D75" s="6">
        <v>39</v>
      </c>
      <c r="E75" s="7" t="s">
        <v>59</v>
      </c>
      <c r="F75" s="3" t="s">
        <v>304</v>
      </c>
      <c r="G75" s="28" t="str">
        <f t="shared" ref="G75:G137" si="1">IF($D75="","",IF($F75="$ ____________","$ ____________",$D75*$F75))</f>
        <v>$ ____________</v>
      </c>
      <c r="H75" s="46"/>
    </row>
    <row r="76" spans="1:8" ht="25.5" x14ac:dyDescent="0.2">
      <c r="A76" s="4">
        <v>69</v>
      </c>
      <c r="B76" s="4" t="s">
        <v>156</v>
      </c>
      <c r="C76" s="5" t="s">
        <v>157</v>
      </c>
      <c r="D76" s="6">
        <v>52</v>
      </c>
      <c r="E76" s="7" t="s">
        <v>58</v>
      </c>
      <c r="F76" s="3" t="s">
        <v>304</v>
      </c>
      <c r="G76" s="28" t="str">
        <f t="shared" si="1"/>
        <v>$ ____________</v>
      </c>
      <c r="H76" s="46"/>
    </row>
    <row r="77" spans="1:8" ht="25.5" x14ac:dyDescent="0.2">
      <c r="A77" s="4">
        <v>70</v>
      </c>
      <c r="B77" s="4" t="s">
        <v>158</v>
      </c>
      <c r="C77" s="5" t="s">
        <v>159</v>
      </c>
      <c r="D77" s="6">
        <v>1258</v>
      </c>
      <c r="E77" s="7" t="s">
        <v>58</v>
      </c>
      <c r="F77" s="3" t="s">
        <v>304</v>
      </c>
      <c r="G77" s="28" t="str">
        <f t="shared" si="1"/>
        <v>$ ____________</v>
      </c>
      <c r="H77" s="46"/>
    </row>
    <row r="78" spans="1:8" ht="25.5" x14ac:dyDescent="0.2">
      <c r="A78" s="4">
        <v>71</v>
      </c>
      <c r="B78" s="4" t="s">
        <v>160</v>
      </c>
      <c r="C78" s="5" t="s">
        <v>161</v>
      </c>
      <c r="D78" s="6">
        <v>340</v>
      </c>
      <c r="E78" s="7" t="s">
        <v>58</v>
      </c>
      <c r="F78" s="3" t="s">
        <v>304</v>
      </c>
      <c r="G78" s="28" t="str">
        <f t="shared" si="1"/>
        <v>$ ____________</v>
      </c>
      <c r="H78" s="46"/>
    </row>
    <row r="79" spans="1:8" ht="25.5" x14ac:dyDescent="0.2">
      <c r="A79" s="4">
        <v>72</v>
      </c>
      <c r="B79" s="4" t="s">
        <v>162</v>
      </c>
      <c r="C79" s="5" t="s">
        <v>163</v>
      </c>
      <c r="D79" s="6">
        <v>1910</v>
      </c>
      <c r="E79" s="7" t="s">
        <v>58</v>
      </c>
      <c r="F79" s="3" t="s">
        <v>304</v>
      </c>
      <c r="G79" s="28" t="str">
        <f t="shared" si="1"/>
        <v>$ ____________</v>
      </c>
      <c r="H79" s="46"/>
    </row>
    <row r="80" spans="1:8" ht="25.5" x14ac:dyDescent="0.2">
      <c r="A80" s="4">
        <v>73</v>
      </c>
      <c r="B80" s="4" t="s">
        <v>164</v>
      </c>
      <c r="C80" s="5" t="s">
        <v>165</v>
      </c>
      <c r="D80" s="6">
        <v>190</v>
      </c>
      <c r="E80" s="7" t="s">
        <v>58</v>
      </c>
      <c r="F80" s="3" t="s">
        <v>304</v>
      </c>
      <c r="G80" s="28" t="str">
        <f t="shared" si="1"/>
        <v>$ ____________</v>
      </c>
      <c r="H80" s="46"/>
    </row>
    <row r="81" spans="1:8" ht="25.5" x14ac:dyDescent="0.2">
      <c r="A81" s="4">
        <v>75</v>
      </c>
      <c r="B81" s="4" t="s">
        <v>168</v>
      </c>
      <c r="C81" s="5" t="s">
        <v>169</v>
      </c>
      <c r="D81" s="6">
        <v>4112</v>
      </c>
      <c r="E81" s="7" t="s">
        <v>58</v>
      </c>
      <c r="F81" s="3" t="s">
        <v>304</v>
      </c>
      <c r="G81" s="28" t="str">
        <f t="shared" si="1"/>
        <v>$ ____________</v>
      </c>
      <c r="H81" s="46"/>
    </row>
    <row r="82" spans="1:8" ht="25.5" x14ac:dyDescent="0.2">
      <c r="A82" s="4">
        <v>76</v>
      </c>
      <c r="B82" s="4" t="s">
        <v>170</v>
      </c>
      <c r="C82" s="5" t="s">
        <v>171</v>
      </c>
      <c r="D82" s="6">
        <v>7600</v>
      </c>
      <c r="E82" s="7" t="s">
        <v>58</v>
      </c>
      <c r="F82" s="3" t="s">
        <v>304</v>
      </c>
      <c r="G82" s="28" t="str">
        <f t="shared" si="1"/>
        <v>$ ____________</v>
      </c>
      <c r="H82" s="46"/>
    </row>
    <row r="83" spans="1:8" ht="25.5" x14ac:dyDescent="0.2">
      <c r="A83" s="4">
        <v>78</v>
      </c>
      <c r="B83" s="4" t="s">
        <v>173</v>
      </c>
      <c r="C83" s="5" t="s">
        <v>174</v>
      </c>
      <c r="D83" s="6">
        <v>40</v>
      </c>
      <c r="E83" s="7" t="s">
        <v>57</v>
      </c>
      <c r="F83" s="3" t="s">
        <v>304</v>
      </c>
      <c r="G83" s="28" t="str">
        <f t="shared" si="1"/>
        <v>$ ____________</v>
      </c>
      <c r="H83" s="46"/>
    </row>
    <row r="84" spans="1:8" ht="25.5" x14ac:dyDescent="0.2">
      <c r="A84" s="4">
        <v>79</v>
      </c>
      <c r="B84" s="4" t="s">
        <v>175</v>
      </c>
      <c r="C84" s="5" t="s">
        <v>176</v>
      </c>
      <c r="D84" s="6">
        <v>18</v>
      </c>
      <c r="E84" s="7" t="s">
        <v>57</v>
      </c>
      <c r="F84" s="3" t="s">
        <v>304</v>
      </c>
      <c r="G84" s="28" t="str">
        <f t="shared" si="1"/>
        <v>$ ____________</v>
      </c>
      <c r="H84" s="46"/>
    </row>
    <row r="85" spans="1:8" ht="25.5" x14ac:dyDescent="0.2">
      <c r="A85" s="4">
        <v>81</v>
      </c>
      <c r="B85" s="4" t="s">
        <v>178</v>
      </c>
      <c r="C85" s="5" t="s">
        <v>179</v>
      </c>
      <c r="D85" s="6">
        <v>1</v>
      </c>
      <c r="E85" s="7" t="s">
        <v>298</v>
      </c>
      <c r="F85" s="3" t="s">
        <v>304</v>
      </c>
      <c r="G85" s="28" t="str">
        <f t="shared" si="1"/>
        <v>$ ____________</v>
      </c>
      <c r="H85" s="46"/>
    </row>
    <row r="86" spans="1:8" ht="25.5" x14ac:dyDescent="0.2">
      <c r="A86" s="4">
        <v>83</v>
      </c>
      <c r="B86" s="4" t="s">
        <v>180</v>
      </c>
      <c r="C86" s="5" t="s">
        <v>181</v>
      </c>
      <c r="D86" s="6">
        <v>39</v>
      </c>
      <c r="E86" s="7" t="s">
        <v>57</v>
      </c>
      <c r="F86" s="3" t="s">
        <v>304</v>
      </c>
      <c r="G86" s="28" t="str">
        <f t="shared" si="1"/>
        <v>$ ____________</v>
      </c>
      <c r="H86" s="46"/>
    </row>
    <row r="87" spans="1:8" ht="25.5" x14ac:dyDescent="0.2">
      <c r="A87" s="4">
        <v>84</v>
      </c>
      <c r="B87" s="4" t="s">
        <v>182</v>
      </c>
      <c r="C87" s="5" t="s">
        <v>183</v>
      </c>
      <c r="D87" s="6">
        <v>1</v>
      </c>
      <c r="E87" s="7" t="s">
        <v>57</v>
      </c>
      <c r="F87" s="3" t="s">
        <v>304</v>
      </c>
      <c r="G87" s="28" t="str">
        <f t="shared" si="1"/>
        <v>$ ____________</v>
      </c>
      <c r="H87" s="46"/>
    </row>
    <row r="88" spans="1:8" ht="25.5" x14ac:dyDescent="0.2">
      <c r="A88" s="4">
        <v>85</v>
      </c>
      <c r="B88" s="4" t="s">
        <v>184</v>
      </c>
      <c r="C88" s="5" t="s">
        <v>185</v>
      </c>
      <c r="D88" s="6">
        <v>6</v>
      </c>
      <c r="E88" s="7" t="s">
        <v>57</v>
      </c>
      <c r="F88" s="3" t="s">
        <v>304</v>
      </c>
      <c r="G88" s="28" t="str">
        <f t="shared" si="1"/>
        <v>$ ____________</v>
      </c>
      <c r="H88" s="46"/>
    </row>
    <row r="89" spans="1:8" ht="25.5" x14ac:dyDescent="0.2">
      <c r="A89" s="4">
        <v>86</v>
      </c>
      <c r="B89" s="4" t="s">
        <v>186</v>
      </c>
      <c r="C89" s="5" t="s">
        <v>187</v>
      </c>
      <c r="D89" s="6">
        <v>40</v>
      </c>
      <c r="E89" s="7" t="s">
        <v>58</v>
      </c>
      <c r="F89" s="3" t="s">
        <v>304</v>
      </c>
      <c r="G89" s="28" t="str">
        <f t="shared" si="1"/>
        <v>$ ____________</v>
      </c>
      <c r="H89" s="46"/>
    </row>
    <row r="90" spans="1:8" ht="25.5" x14ac:dyDescent="0.2">
      <c r="A90" s="4">
        <v>87</v>
      </c>
      <c r="B90" s="4" t="s">
        <v>188</v>
      </c>
      <c r="C90" s="5" t="s">
        <v>189</v>
      </c>
      <c r="D90" s="6">
        <v>3080</v>
      </c>
      <c r="E90" s="7" t="s">
        <v>58</v>
      </c>
      <c r="F90" s="3" t="s">
        <v>304</v>
      </c>
      <c r="G90" s="28" t="str">
        <f t="shared" si="1"/>
        <v>$ ____________</v>
      </c>
      <c r="H90" s="46"/>
    </row>
    <row r="91" spans="1:8" ht="25.5" x14ac:dyDescent="0.2">
      <c r="A91" s="4">
        <v>88</v>
      </c>
      <c r="B91" s="4" t="s">
        <v>190</v>
      </c>
      <c r="C91" s="5" t="s">
        <v>191</v>
      </c>
      <c r="D91" s="6">
        <v>10</v>
      </c>
      <c r="E91" s="7" t="s">
        <v>58</v>
      </c>
      <c r="F91" s="3" t="s">
        <v>304</v>
      </c>
      <c r="G91" s="28" t="str">
        <f t="shared" si="1"/>
        <v>$ ____________</v>
      </c>
      <c r="H91" s="46"/>
    </row>
    <row r="92" spans="1:8" ht="25.5" x14ac:dyDescent="0.2">
      <c r="A92" s="4">
        <v>89</v>
      </c>
      <c r="B92" s="4" t="s">
        <v>192</v>
      </c>
      <c r="C92" s="5" t="s">
        <v>193</v>
      </c>
      <c r="D92" s="6">
        <v>3100</v>
      </c>
      <c r="E92" s="7" t="s">
        <v>58</v>
      </c>
      <c r="F92" s="3" t="s">
        <v>304</v>
      </c>
      <c r="G92" s="28" t="str">
        <f t="shared" si="1"/>
        <v>$ ____________</v>
      </c>
      <c r="H92" s="46"/>
    </row>
    <row r="93" spans="1:8" ht="25.5" x14ac:dyDescent="0.2">
      <c r="A93" s="4">
        <v>90</v>
      </c>
      <c r="B93" s="4" t="s">
        <v>192</v>
      </c>
      <c r="C93" s="5" t="s">
        <v>194</v>
      </c>
      <c r="D93" s="6">
        <v>2560</v>
      </c>
      <c r="E93" s="7" t="s">
        <v>58</v>
      </c>
      <c r="F93" s="3" t="s">
        <v>304</v>
      </c>
      <c r="G93" s="28" t="str">
        <f t="shared" si="1"/>
        <v>$ ____________</v>
      </c>
      <c r="H93" s="46"/>
    </row>
    <row r="94" spans="1:8" ht="25.5" x14ac:dyDescent="0.2">
      <c r="A94" s="4">
        <v>91</v>
      </c>
      <c r="B94" s="4" t="s">
        <v>195</v>
      </c>
      <c r="C94" s="5" t="s">
        <v>196</v>
      </c>
      <c r="D94" s="6">
        <v>1</v>
      </c>
      <c r="E94" s="7" t="s">
        <v>57</v>
      </c>
      <c r="F94" s="3" t="s">
        <v>304</v>
      </c>
      <c r="G94" s="28" t="str">
        <f t="shared" si="1"/>
        <v>$ ____________</v>
      </c>
      <c r="H94" s="46"/>
    </row>
    <row r="95" spans="1:8" ht="25.5" x14ac:dyDescent="0.2">
      <c r="A95" s="4">
        <v>92</v>
      </c>
      <c r="B95" s="4" t="s">
        <v>197</v>
      </c>
      <c r="C95" s="5" t="s">
        <v>198</v>
      </c>
      <c r="D95" s="6">
        <v>1</v>
      </c>
      <c r="E95" s="7" t="s">
        <v>298</v>
      </c>
      <c r="F95" s="3" t="s">
        <v>304</v>
      </c>
      <c r="G95" s="28" t="str">
        <f t="shared" si="1"/>
        <v>$ ____________</v>
      </c>
      <c r="H95" s="46"/>
    </row>
    <row r="96" spans="1:8" ht="25.5" x14ac:dyDescent="0.2">
      <c r="A96" s="4">
        <v>96</v>
      </c>
      <c r="B96" s="4" t="s">
        <v>205</v>
      </c>
      <c r="C96" s="5" t="s">
        <v>206</v>
      </c>
      <c r="D96" s="6">
        <v>216</v>
      </c>
      <c r="E96" s="7" t="s">
        <v>57</v>
      </c>
      <c r="F96" s="3" t="s">
        <v>304</v>
      </c>
      <c r="G96" s="28" t="str">
        <f t="shared" si="1"/>
        <v>$ ____________</v>
      </c>
      <c r="H96" s="46"/>
    </row>
    <row r="97" spans="1:8" ht="25.5" x14ac:dyDescent="0.2">
      <c r="A97" s="4">
        <v>97</v>
      </c>
      <c r="B97" s="4" t="s">
        <v>207</v>
      </c>
      <c r="C97" s="5" t="s">
        <v>208</v>
      </c>
      <c r="D97" s="6">
        <v>2440</v>
      </c>
      <c r="E97" s="7" t="s">
        <v>58</v>
      </c>
      <c r="F97" s="3" t="s">
        <v>304</v>
      </c>
      <c r="G97" s="28" t="str">
        <f t="shared" si="1"/>
        <v>$ ____________</v>
      </c>
      <c r="H97" s="46"/>
    </row>
    <row r="98" spans="1:8" ht="25.5" x14ac:dyDescent="0.2">
      <c r="A98" s="4">
        <v>98</v>
      </c>
      <c r="B98" s="4" t="s">
        <v>209</v>
      </c>
      <c r="C98" s="5" t="s">
        <v>210</v>
      </c>
      <c r="D98" s="6">
        <v>400</v>
      </c>
      <c r="E98" s="7" t="s">
        <v>57</v>
      </c>
      <c r="F98" s="3" t="s">
        <v>304</v>
      </c>
      <c r="G98" s="28" t="str">
        <f t="shared" si="1"/>
        <v>$ ____________</v>
      </c>
      <c r="H98" s="46"/>
    </row>
    <row r="99" spans="1:8" ht="25.5" x14ac:dyDescent="0.2">
      <c r="A99" s="4">
        <v>99</v>
      </c>
      <c r="B99" s="4" t="s">
        <v>211</v>
      </c>
      <c r="C99" s="5" t="s">
        <v>212</v>
      </c>
      <c r="D99" s="6">
        <v>14</v>
      </c>
      <c r="E99" s="7" t="s">
        <v>57</v>
      </c>
      <c r="F99" s="3" t="s">
        <v>304</v>
      </c>
      <c r="G99" s="28" t="str">
        <f t="shared" si="1"/>
        <v>$ ____________</v>
      </c>
      <c r="H99" s="46"/>
    </row>
    <row r="100" spans="1:8" ht="25.5" x14ac:dyDescent="0.2">
      <c r="A100" s="4">
        <v>100</v>
      </c>
      <c r="B100" s="4" t="s">
        <v>213</v>
      </c>
      <c r="C100" s="5" t="s">
        <v>214</v>
      </c>
      <c r="D100" s="6">
        <v>830</v>
      </c>
      <c r="E100" s="7" t="s">
        <v>58</v>
      </c>
      <c r="F100" s="3" t="s">
        <v>304</v>
      </c>
      <c r="G100" s="28" t="str">
        <f t="shared" si="1"/>
        <v>$ ____________</v>
      </c>
      <c r="H100" s="46"/>
    </row>
    <row r="101" spans="1:8" ht="25.5" x14ac:dyDescent="0.2">
      <c r="A101" s="4">
        <v>101</v>
      </c>
      <c r="B101" s="4" t="s">
        <v>215</v>
      </c>
      <c r="C101" s="5" t="s">
        <v>216</v>
      </c>
      <c r="D101" s="6">
        <v>590</v>
      </c>
      <c r="E101" s="7" t="s">
        <v>58</v>
      </c>
      <c r="F101" s="3" t="s">
        <v>304</v>
      </c>
      <c r="G101" s="28" t="str">
        <f t="shared" si="1"/>
        <v>$ ____________</v>
      </c>
      <c r="H101" s="46"/>
    </row>
    <row r="102" spans="1:8" ht="25.5" x14ac:dyDescent="0.2">
      <c r="A102" s="4">
        <v>102</v>
      </c>
      <c r="B102" s="4" t="s">
        <v>217</v>
      </c>
      <c r="C102" s="5" t="s">
        <v>218</v>
      </c>
      <c r="D102" s="6">
        <v>1</v>
      </c>
      <c r="E102" s="7" t="s">
        <v>57</v>
      </c>
      <c r="F102" s="3" t="s">
        <v>304</v>
      </c>
      <c r="G102" s="28" t="str">
        <f t="shared" si="1"/>
        <v>$ ____________</v>
      </c>
      <c r="H102" s="46"/>
    </row>
    <row r="103" spans="1:8" ht="25.5" x14ac:dyDescent="0.2">
      <c r="A103" s="4">
        <v>103</v>
      </c>
      <c r="B103" s="4" t="s">
        <v>219</v>
      </c>
      <c r="C103" s="5" t="s">
        <v>220</v>
      </c>
      <c r="D103" s="6">
        <v>3</v>
      </c>
      <c r="E103" s="7" t="s">
        <v>57</v>
      </c>
      <c r="F103" s="3" t="s">
        <v>304</v>
      </c>
      <c r="G103" s="28" t="str">
        <f t="shared" si="1"/>
        <v>$ ____________</v>
      </c>
      <c r="H103" s="46"/>
    </row>
    <row r="104" spans="1:8" ht="25.5" x14ac:dyDescent="0.2">
      <c r="A104" s="4">
        <v>104</v>
      </c>
      <c r="B104" s="4" t="s">
        <v>221</v>
      </c>
      <c r="C104" s="5" t="s">
        <v>222</v>
      </c>
      <c r="D104" s="6">
        <v>14</v>
      </c>
      <c r="E104" s="7" t="s">
        <v>57</v>
      </c>
      <c r="F104" s="3" t="s">
        <v>304</v>
      </c>
      <c r="G104" s="28" t="str">
        <f t="shared" si="1"/>
        <v>$ ____________</v>
      </c>
      <c r="H104" s="46"/>
    </row>
    <row r="105" spans="1:8" ht="25.5" x14ac:dyDescent="0.2">
      <c r="A105" s="4">
        <v>105</v>
      </c>
      <c r="B105" s="4" t="s">
        <v>223</v>
      </c>
      <c r="C105" s="5" t="s">
        <v>224</v>
      </c>
      <c r="D105" s="6">
        <v>1</v>
      </c>
      <c r="E105" s="7" t="s">
        <v>57</v>
      </c>
      <c r="F105" s="3" t="s">
        <v>304</v>
      </c>
      <c r="G105" s="28" t="str">
        <f t="shared" si="1"/>
        <v>$ ____________</v>
      </c>
      <c r="H105" s="46"/>
    </row>
    <row r="106" spans="1:8" ht="25.5" x14ac:dyDescent="0.2">
      <c r="A106" s="4">
        <v>106</v>
      </c>
      <c r="B106" s="4" t="s">
        <v>225</v>
      </c>
      <c r="C106" s="5" t="s">
        <v>226</v>
      </c>
      <c r="D106" s="6">
        <v>15000</v>
      </c>
      <c r="E106" s="7" t="s">
        <v>58</v>
      </c>
      <c r="F106" s="3" t="s">
        <v>304</v>
      </c>
      <c r="G106" s="28" t="str">
        <f t="shared" si="1"/>
        <v>$ ____________</v>
      </c>
      <c r="H106" s="46"/>
    </row>
    <row r="107" spans="1:8" ht="25.5" x14ac:dyDescent="0.2">
      <c r="A107" s="4">
        <v>107</v>
      </c>
      <c r="B107" s="4" t="s">
        <v>225</v>
      </c>
      <c r="C107" s="5" t="s">
        <v>226</v>
      </c>
      <c r="D107" s="6">
        <v>5000</v>
      </c>
      <c r="E107" s="7" t="s">
        <v>58</v>
      </c>
      <c r="F107" s="3" t="s">
        <v>304</v>
      </c>
      <c r="G107" s="28" t="str">
        <f t="shared" si="1"/>
        <v>$ ____________</v>
      </c>
      <c r="H107" s="46"/>
    </row>
    <row r="108" spans="1:8" ht="25.5" x14ac:dyDescent="0.2">
      <c r="A108" s="4">
        <v>108</v>
      </c>
      <c r="B108" s="4" t="s">
        <v>227</v>
      </c>
      <c r="C108" s="5" t="s">
        <v>228</v>
      </c>
      <c r="D108" s="6">
        <v>20</v>
      </c>
      <c r="E108" s="7" t="s">
        <v>58</v>
      </c>
      <c r="F108" s="3" t="s">
        <v>304</v>
      </c>
      <c r="G108" s="28" t="str">
        <f t="shared" si="1"/>
        <v>$ ____________</v>
      </c>
      <c r="H108" s="46"/>
    </row>
    <row r="109" spans="1:8" ht="25.5" x14ac:dyDescent="0.2">
      <c r="A109" s="4">
        <v>109</v>
      </c>
      <c r="B109" s="4" t="s">
        <v>229</v>
      </c>
      <c r="C109" s="5" t="s">
        <v>230</v>
      </c>
      <c r="D109" s="6">
        <v>3</v>
      </c>
      <c r="E109" s="7" t="s">
        <v>57</v>
      </c>
      <c r="F109" s="3" t="s">
        <v>304</v>
      </c>
      <c r="G109" s="28" t="str">
        <f t="shared" si="1"/>
        <v>$ ____________</v>
      </c>
      <c r="H109" s="46"/>
    </row>
    <row r="110" spans="1:8" ht="25.5" x14ac:dyDescent="0.2">
      <c r="A110" s="4">
        <v>110</v>
      </c>
      <c r="B110" s="4" t="s">
        <v>231</v>
      </c>
      <c r="C110" s="5" t="s">
        <v>232</v>
      </c>
      <c r="D110" s="6">
        <v>4</v>
      </c>
      <c r="E110" s="7" t="s">
        <v>57</v>
      </c>
      <c r="F110" s="3" t="s">
        <v>304</v>
      </c>
      <c r="G110" s="28" t="str">
        <f t="shared" si="1"/>
        <v>$ ____________</v>
      </c>
      <c r="H110" s="46"/>
    </row>
    <row r="111" spans="1:8" ht="25.5" x14ac:dyDescent="0.2">
      <c r="A111" s="4">
        <v>111</v>
      </c>
      <c r="B111" s="4" t="s">
        <v>233</v>
      </c>
      <c r="C111" s="5" t="s">
        <v>234</v>
      </c>
      <c r="D111" s="6">
        <v>16</v>
      </c>
      <c r="E111" s="7" t="s">
        <v>57</v>
      </c>
      <c r="F111" s="3" t="s">
        <v>304</v>
      </c>
      <c r="G111" s="28" t="str">
        <f t="shared" si="1"/>
        <v>$ ____________</v>
      </c>
      <c r="H111" s="46"/>
    </row>
    <row r="112" spans="1:8" ht="25.5" x14ac:dyDescent="0.2">
      <c r="A112" s="4">
        <v>112</v>
      </c>
      <c r="B112" s="4" t="s">
        <v>233</v>
      </c>
      <c r="C112" s="5" t="s">
        <v>234</v>
      </c>
      <c r="D112" s="6">
        <v>23</v>
      </c>
      <c r="E112" s="7" t="s">
        <v>57</v>
      </c>
      <c r="F112" s="3" t="s">
        <v>304</v>
      </c>
      <c r="G112" s="28" t="str">
        <f t="shared" si="1"/>
        <v>$ ____________</v>
      </c>
      <c r="H112" s="46"/>
    </row>
    <row r="113" spans="1:8" ht="25.5" x14ac:dyDescent="0.2">
      <c r="A113" s="4">
        <v>113</v>
      </c>
      <c r="B113" s="4" t="s">
        <v>235</v>
      </c>
      <c r="C113" s="5" t="s">
        <v>236</v>
      </c>
      <c r="D113" s="6">
        <v>14</v>
      </c>
      <c r="E113" s="7" t="s">
        <v>57</v>
      </c>
      <c r="F113" s="3" t="s">
        <v>304</v>
      </c>
      <c r="G113" s="28" t="str">
        <f t="shared" si="1"/>
        <v>$ ____________</v>
      </c>
      <c r="H113" s="46"/>
    </row>
    <row r="114" spans="1:8" ht="25.5" x14ac:dyDescent="0.2">
      <c r="A114" s="4">
        <v>114</v>
      </c>
      <c r="B114" s="4" t="s">
        <v>237</v>
      </c>
      <c r="C114" s="5" t="s">
        <v>238</v>
      </c>
      <c r="D114" s="6">
        <v>1</v>
      </c>
      <c r="E114" s="7" t="s">
        <v>57</v>
      </c>
      <c r="F114" s="3" t="s">
        <v>304</v>
      </c>
      <c r="G114" s="28" t="str">
        <f t="shared" si="1"/>
        <v>$ ____________</v>
      </c>
      <c r="H114" s="46"/>
    </row>
    <row r="115" spans="1:8" ht="25.5" x14ac:dyDescent="0.2">
      <c r="A115" s="4">
        <v>115</v>
      </c>
      <c r="B115" s="4" t="s">
        <v>239</v>
      </c>
      <c r="C115" s="5" t="s">
        <v>240</v>
      </c>
      <c r="D115" s="6">
        <v>1</v>
      </c>
      <c r="E115" s="7" t="s">
        <v>57</v>
      </c>
      <c r="F115" s="3" t="s">
        <v>304</v>
      </c>
      <c r="G115" s="28" t="str">
        <f t="shared" si="1"/>
        <v>$ ____________</v>
      </c>
      <c r="H115" s="46"/>
    </row>
    <row r="116" spans="1:8" ht="25.5" x14ac:dyDescent="0.2">
      <c r="A116" s="4">
        <v>116</v>
      </c>
      <c r="B116" s="4" t="s">
        <v>241</v>
      </c>
      <c r="C116" s="5" t="s">
        <v>242</v>
      </c>
      <c r="D116" s="6">
        <v>1</v>
      </c>
      <c r="E116" s="7" t="s">
        <v>57</v>
      </c>
      <c r="F116" s="3" t="s">
        <v>304</v>
      </c>
      <c r="G116" s="28" t="str">
        <f t="shared" si="1"/>
        <v>$ ____________</v>
      </c>
      <c r="H116" s="46"/>
    </row>
    <row r="117" spans="1:8" ht="25.5" x14ac:dyDescent="0.2">
      <c r="A117" s="4">
        <v>117</v>
      </c>
      <c r="B117" s="4" t="s">
        <v>243</v>
      </c>
      <c r="C117" s="5" t="s">
        <v>244</v>
      </c>
      <c r="D117" s="6">
        <v>1000</v>
      </c>
      <c r="E117" s="7" t="s">
        <v>58</v>
      </c>
      <c r="F117" s="3" t="s">
        <v>304</v>
      </c>
      <c r="G117" s="28" t="str">
        <f t="shared" si="1"/>
        <v>$ ____________</v>
      </c>
      <c r="H117" s="46"/>
    </row>
    <row r="118" spans="1:8" ht="25.5" x14ac:dyDescent="0.2">
      <c r="A118" s="4">
        <v>118</v>
      </c>
      <c r="B118" s="4" t="s">
        <v>243</v>
      </c>
      <c r="C118" s="5" t="s">
        <v>245</v>
      </c>
      <c r="D118" s="6">
        <v>12</v>
      </c>
      <c r="E118" s="7" t="s">
        <v>57</v>
      </c>
      <c r="F118" s="3" t="s">
        <v>304</v>
      </c>
      <c r="G118" s="28" t="str">
        <f t="shared" si="1"/>
        <v>$ ____________</v>
      </c>
      <c r="H118" s="46"/>
    </row>
    <row r="119" spans="1:8" ht="25.5" x14ac:dyDescent="0.2">
      <c r="A119" s="4">
        <v>119</v>
      </c>
      <c r="B119" s="4" t="s">
        <v>246</v>
      </c>
      <c r="C119" s="5" t="s">
        <v>247</v>
      </c>
      <c r="D119" s="6">
        <v>1</v>
      </c>
      <c r="E119" s="7" t="s">
        <v>298</v>
      </c>
      <c r="F119" s="3" t="s">
        <v>304</v>
      </c>
      <c r="G119" s="28" t="str">
        <f t="shared" si="1"/>
        <v>$ ____________</v>
      </c>
      <c r="H119" s="46"/>
    </row>
    <row r="120" spans="1:8" ht="25.5" x14ac:dyDescent="0.2">
      <c r="A120" s="4">
        <v>120</v>
      </c>
      <c r="B120" s="4" t="s">
        <v>248</v>
      </c>
      <c r="C120" s="5" t="s">
        <v>249</v>
      </c>
      <c r="D120" s="6">
        <v>1</v>
      </c>
      <c r="E120" s="7" t="s">
        <v>298</v>
      </c>
      <c r="F120" s="3" t="s">
        <v>304</v>
      </c>
      <c r="G120" s="28" t="str">
        <f t="shared" si="1"/>
        <v>$ ____________</v>
      </c>
      <c r="H120" s="46"/>
    </row>
    <row r="121" spans="1:8" ht="25.5" x14ac:dyDescent="0.2">
      <c r="A121" s="4">
        <v>121</v>
      </c>
      <c r="B121" s="4" t="s">
        <v>250</v>
      </c>
      <c r="C121" s="5" t="s">
        <v>251</v>
      </c>
      <c r="D121" s="6">
        <v>6.2</v>
      </c>
      <c r="E121" s="7" t="s">
        <v>296</v>
      </c>
      <c r="F121" s="3" t="s">
        <v>304</v>
      </c>
      <c r="G121" s="28" t="str">
        <f t="shared" si="1"/>
        <v>$ ____________</v>
      </c>
      <c r="H121" s="46"/>
    </row>
    <row r="122" spans="1:8" ht="25.5" x14ac:dyDescent="0.2">
      <c r="A122" s="4">
        <v>122</v>
      </c>
      <c r="B122" s="4" t="s">
        <v>252</v>
      </c>
      <c r="C122" s="5" t="s">
        <v>253</v>
      </c>
      <c r="D122" s="6">
        <v>48</v>
      </c>
      <c r="E122" s="7" t="s">
        <v>60</v>
      </c>
      <c r="F122" s="3" t="s">
        <v>304</v>
      </c>
      <c r="G122" s="28" t="str">
        <f t="shared" si="1"/>
        <v>$ ____________</v>
      </c>
      <c r="H122" s="46"/>
    </row>
    <row r="123" spans="1:8" ht="25.5" x14ac:dyDescent="0.2">
      <c r="A123" s="4">
        <v>123</v>
      </c>
      <c r="B123" s="4" t="s">
        <v>252</v>
      </c>
      <c r="C123" s="5" t="s">
        <v>254</v>
      </c>
      <c r="D123" s="6">
        <v>64</v>
      </c>
      <c r="E123" s="7" t="s">
        <v>60</v>
      </c>
      <c r="F123" s="3" t="s">
        <v>304</v>
      </c>
      <c r="G123" s="28" t="str">
        <f t="shared" si="1"/>
        <v>$ ____________</v>
      </c>
      <c r="H123" s="46"/>
    </row>
    <row r="124" spans="1:8" ht="25.5" x14ac:dyDescent="0.2">
      <c r="A124" s="4">
        <v>124</v>
      </c>
      <c r="B124" s="4" t="s">
        <v>255</v>
      </c>
      <c r="C124" s="5" t="s">
        <v>256</v>
      </c>
      <c r="D124" s="6">
        <v>330</v>
      </c>
      <c r="E124" s="7" t="s">
        <v>62</v>
      </c>
      <c r="F124" s="3" t="s">
        <v>304</v>
      </c>
      <c r="G124" s="28" t="str">
        <f t="shared" si="1"/>
        <v>$ ____________</v>
      </c>
      <c r="H124" s="46"/>
    </row>
    <row r="125" spans="1:8" ht="25.5" x14ac:dyDescent="0.2">
      <c r="A125" s="4">
        <v>125</v>
      </c>
      <c r="B125" s="4" t="s">
        <v>257</v>
      </c>
      <c r="C125" s="5" t="s">
        <v>258</v>
      </c>
      <c r="D125" s="6">
        <v>34</v>
      </c>
      <c r="E125" s="7" t="s">
        <v>299</v>
      </c>
      <c r="F125" s="3" t="s">
        <v>304</v>
      </c>
      <c r="G125" s="28" t="str">
        <f t="shared" si="1"/>
        <v>$ ____________</v>
      </c>
      <c r="H125" s="46"/>
    </row>
    <row r="126" spans="1:8" ht="25.5" x14ac:dyDescent="0.2">
      <c r="A126" s="4">
        <v>126</v>
      </c>
      <c r="B126" s="4" t="s">
        <v>259</v>
      </c>
      <c r="C126" s="5" t="s">
        <v>260</v>
      </c>
      <c r="D126" s="6">
        <v>64</v>
      </c>
      <c r="E126" s="7" t="s">
        <v>299</v>
      </c>
      <c r="F126" s="3" t="s">
        <v>304</v>
      </c>
      <c r="G126" s="28" t="str">
        <f t="shared" si="1"/>
        <v>$ ____________</v>
      </c>
      <c r="H126" s="46"/>
    </row>
    <row r="127" spans="1:8" ht="25.5" x14ac:dyDescent="0.2">
      <c r="A127" s="4">
        <v>127</v>
      </c>
      <c r="B127" s="4" t="s">
        <v>261</v>
      </c>
      <c r="C127" s="5" t="s">
        <v>262</v>
      </c>
      <c r="D127" s="6">
        <v>22</v>
      </c>
      <c r="E127" s="7" t="s">
        <v>57</v>
      </c>
      <c r="F127" s="3" t="s">
        <v>304</v>
      </c>
      <c r="G127" s="28" t="str">
        <f t="shared" si="1"/>
        <v>$ ____________</v>
      </c>
      <c r="H127" s="46"/>
    </row>
    <row r="128" spans="1:8" ht="25.5" x14ac:dyDescent="0.2">
      <c r="A128" s="4">
        <v>128</v>
      </c>
      <c r="B128" s="4" t="s">
        <v>263</v>
      </c>
      <c r="C128" s="5" t="s">
        <v>264</v>
      </c>
      <c r="D128" s="6">
        <v>16</v>
      </c>
      <c r="E128" s="7" t="s">
        <v>57</v>
      </c>
      <c r="F128" s="3" t="s">
        <v>304</v>
      </c>
      <c r="G128" s="28" t="str">
        <f t="shared" si="1"/>
        <v>$ ____________</v>
      </c>
      <c r="H128" s="46"/>
    </row>
    <row r="129" spans="1:8" ht="25.5" x14ac:dyDescent="0.2">
      <c r="A129" s="4">
        <v>129</v>
      </c>
      <c r="B129" s="4" t="s">
        <v>265</v>
      </c>
      <c r="C129" s="5" t="s">
        <v>266</v>
      </c>
      <c r="D129" s="6">
        <v>21</v>
      </c>
      <c r="E129" s="7" t="s">
        <v>60</v>
      </c>
      <c r="F129" s="3" t="s">
        <v>304</v>
      </c>
      <c r="G129" s="28" t="str">
        <f t="shared" si="1"/>
        <v>$ ____________</v>
      </c>
      <c r="H129" s="46"/>
    </row>
    <row r="130" spans="1:8" ht="25.5" x14ac:dyDescent="0.2">
      <c r="A130" s="4">
        <v>130</v>
      </c>
      <c r="B130" s="4" t="s">
        <v>267</v>
      </c>
      <c r="C130" s="5" t="s">
        <v>268</v>
      </c>
      <c r="D130" s="6">
        <v>10</v>
      </c>
      <c r="E130" s="7" t="s">
        <v>57</v>
      </c>
      <c r="F130" s="3" t="s">
        <v>304</v>
      </c>
      <c r="G130" s="28" t="str">
        <f t="shared" si="1"/>
        <v>$ ____________</v>
      </c>
      <c r="H130" s="46"/>
    </row>
    <row r="131" spans="1:8" ht="25.5" x14ac:dyDescent="0.2">
      <c r="A131" s="4">
        <v>131</v>
      </c>
      <c r="B131" s="4" t="s">
        <v>269</v>
      </c>
      <c r="C131" s="5" t="s">
        <v>270</v>
      </c>
      <c r="D131" s="6">
        <v>150</v>
      </c>
      <c r="E131" s="7" t="s">
        <v>299</v>
      </c>
      <c r="F131" s="3" t="s">
        <v>304</v>
      </c>
      <c r="G131" s="28" t="str">
        <f t="shared" si="1"/>
        <v>$ ____________</v>
      </c>
      <c r="H131" s="46"/>
    </row>
    <row r="132" spans="1:8" ht="25.5" x14ac:dyDescent="0.2">
      <c r="A132" s="4">
        <v>132</v>
      </c>
      <c r="B132" s="4" t="s">
        <v>271</v>
      </c>
      <c r="C132" s="5" t="s">
        <v>272</v>
      </c>
      <c r="D132" s="6">
        <v>36</v>
      </c>
      <c r="E132" s="7" t="s">
        <v>299</v>
      </c>
      <c r="F132" s="3" t="s">
        <v>304</v>
      </c>
      <c r="G132" s="28" t="str">
        <f t="shared" si="1"/>
        <v>$ ____________</v>
      </c>
      <c r="H132" s="46"/>
    </row>
    <row r="133" spans="1:8" ht="25.5" x14ac:dyDescent="0.2">
      <c r="A133" s="4">
        <v>133</v>
      </c>
      <c r="B133" s="4" t="s">
        <v>273</v>
      </c>
      <c r="C133" s="5" t="s">
        <v>274</v>
      </c>
      <c r="D133" s="6">
        <v>80</v>
      </c>
      <c r="E133" s="7" t="s">
        <v>57</v>
      </c>
      <c r="F133" s="3" t="s">
        <v>304</v>
      </c>
      <c r="G133" s="28" t="str">
        <f t="shared" si="1"/>
        <v>$ ____________</v>
      </c>
      <c r="H133" s="46"/>
    </row>
    <row r="134" spans="1:8" ht="25.5" x14ac:dyDescent="0.2">
      <c r="A134" s="4">
        <v>134</v>
      </c>
      <c r="B134" s="4" t="s">
        <v>275</v>
      </c>
      <c r="C134" s="5" t="s">
        <v>276</v>
      </c>
      <c r="D134" s="6">
        <v>80</v>
      </c>
      <c r="E134" s="7" t="s">
        <v>57</v>
      </c>
      <c r="F134" s="3" t="s">
        <v>304</v>
      </c>
      <c r="G134" s="28" t="str">
        <f t="shared" si="1"/>
        <v>$ ____________</v>
      </c>
      <c r="H134" s="46"/>
    </row>
    <row r="135" spans="1:8" ht="25.5" x14ac:dyDescent="0.2">
      <c r="A135" s="4">
        <v>135</v>
      </c>
      <c r="B135" s="4" t="s">
        <v>277</v>
      </c>
      <c r="C135" s="5" t="s">
        <v>278</v>
      </c>
      <c r="D135" s="6">
        <v>50</v>
      </c>
      <c r="E135" s="7" t="s">
        <v>58</v>
      </c>
      <c r="F135" s="3" t="s">
        <v>304</v>
      </c>
      <c r="G135" s="28" t="str">
        <f t="shared" si="1"/>
        <v>$ ____________</v>
      </c>
      <c r="H135" s="46"/>
    </row>
    <row r="136" spans="1:8" ht="25.5" x14ac:dyDescent="0.2">
      <c r="A136" s="4">
        <v>136</v>
      </c>
      <c r="B136" s="4" t="s">
        <v>279</v>
      </c>
      <c r="C136" s="5" t="s">
        <v>280</v>
      </c>
      <c r="D136" s="6">
        <v>160</v>
      </c>
      <c r="E136" s="7" t="s">
        <v>57</v>
      </c>
      <c r="F136" s="3" t="s">
        <v>304</v>
      </c>
      <c r="G136" s="28" t="str">
        <f t="shared" si="1"/>
        <v>$ ____________</v>
      </c>
      <c r="H136" s="46"/>
    </row>
    <row r="137" spans="1:8" x14ac:dyDescent="0.2">
      <c r="A137" s="4">
        <v>137</v>
      </c>
      <c r="B137" s="4">
        <v>630</v>
      </c>
      <c r="C137" s="5" t="s">
        <v>281</v>
      </c>
      <c r="D137" s="6">
        <v>1</v>
      </c>
      <c r="E137" s="7" t="s">
        <v>298</v>
      </c>
      <c r="F137" s="3" t="s">
        <v>304</v>
      </c>
      <c r="G137" s="28" t="str">
        <f t="shared" si="1"/>
        <v>$ ____________</v>
      </c>
      <c r="H137" s="46"/>
    </row>
    <row r="138" spans="1:8" hidden="1" x14ac:dyDescent="0.2">
      <c r="A138" s="4">
        <v>138</v>
      </c>
      <c r="B138" s="4"/>
      <c r="C138" s="5" t="s">
        <v>13</v>
      </c>
      <c r="D138" s="6">
        <v>0</v>
      </c>
      <c r="E138" s="7"/>
      <c r="F138" s="28">
        <v>0</v>
      </c>
      <c r="G138" s="28">
        <f t="shared" ref="G138:G193" si="2">IF($F138="$ ____________","$ ____________",$D138*$F138)</f>
        <v>0</v>
      </c>
      <c r="H138" s="46"/>
    </row>
    <row r="139" spans="1:8" hidden="1" x14ac:dyDescent="0.2">
      <c r="A139" s="4">
        <v>139</v>
      </c>
      <c r="B139" s="4"/>
      <c r="C139" s="5" t="s">
        <v>13</v>
      </c>
      <c r="D139" s="6">
        <v>0</v>
      </c>
      <c r="E139" s="7"/>
      <c r="F139" s="28">
        <v>0</v>
      </c>
      <c r="G139" s="28">
        <f t="shared" si="2"/>
        <v>0</v>
      </c>
      <c r="H139" s="46"/>
    </row>
    <row r="140" spans="1:8" hidden="1" x14ac:dyDescent="0.2">
      <c r="A140" s="4">
        <v>140</v>
      </c>
      <c r="B140" s="4"/>
      <c r="C140" s="5" t="s">
        <v>13</v>
      </c>
      <c r="D140" s="6">
        <v>0</v>
      </c>
      <c r="E140" s="7"/>
      <c r="F140" s="28">
        <v>0</v>
      </c>
      <c r="G140" s="28">
        <f t="shared" si="2"/>
        <v>0</v>
      </c>
      <c r="H140" s="46"/>
    </row>
    <row r="141" spans="1:8" hidden="1" x14ac:dyDescent="0.2">
      <c r="A141" s="4">
        <v>141</v>
      </c>
      <c r="B141" s="4"/>
      <c r="C141" s="5" t="s">
        <v>13</v>
      </c>
      <c r="D141" s="6">
        <v>0</v>
      </c>
      <c r="E141" s="7"/>
      <c r="F141" s="28">
        <v>0</v>
      </c>
      <c r="G141" s="28">
        <f t="shared" si="2"/>
        <v>0</v>
      </c>
      <c r="H141" s="46"/>
    </row>
    <row r="142" spans="1:8" hidden="1" x14ac:dyDescent="0.2">
      <c r="A142" s="4">
        <v>142</v>
      </c>
      <c r="B142" s="4"/>
      <c r="C142" s="5" t="s">
        <v>13</v>
      </c>
      <c r="D142" s="6">
        <v>0</v>
      </c>
      <c r="E142" s="7"/>
      <c r="F142" s="28">
        <v>0</v>
      </c>
      <c r="G142" s="28">
        <f t="shared" si="2"/>
        <v>0</v>
      </c>
      <c r="H142" s="46"/>
    </row>
    <row r="143" spans="1:8" hidden="1" x14ac:dyDescent="0.2">
      <c r="A143" s="4">
        <v>143</v>
      </c>
      <c r="B143" s="4"/>
      <c r="C143" s="5" t="s">
        <v>13</v>
      </c>
      <c r="D143" s="6">
        <v>0</v>
      </c>
      <c r="E143" s="7"/>
      <c r="F143" s="28">
        <v>0</v>
      </c>
      <c r="G143" s="28">
        <f t="shared" si="2"/>
        <v>0</v>
      </c>
      <c r="H143" s="46"/>
    </row>
    <row r="144" spans="1:8" hidden="1" x14ac:dyDescent="0.2">
      <c r="A144" s="4">
        <v>144</v>
      </c>
      <c r="B144" s="4"/>
      <c r="C144" s="5" t="s">
        <v>13</v>
      </c>
      <c r="D144" s="6">
        <v>0</v>
      </c>
      <c r="E144" s="7"/>
      <c r="F144" s="28">
        <v>0</v>
      </c>
      <c r="G144" s="28">
        <f t="shared" si="2"/>
        <v>0</v>
      </c>
      <c r="H144" s="46"/>
    </row>
    <row r="145" spans="1:8" hidden="1" x14ac:dyDescent="0.2">
      <c r="A145" s="4">
        <v>145</v>
      </c>
      <c r="B145" s="4"/>
      <c r="C145" s="5" t="s">
        <v>13</v>
      </c>
      <c r="D145" s="6">
        <v>0</v>
      </c>
      <c r="E145" s="7"/>
      <c r="F145" s="28">
        <v>0</v>
      </c>
      <c r="G145" s="28">
        <f t="shared" si="2"/>
        <v>0</v>
      </c>
      <c r="H145" s="46"/>
    </row>
    <row r="146" spans="1:8" hidden="1" x14ac:dyDescent="0.2">
      <c r="A146" s="4">
        <v>146</v>
      </c>
      <c r="B146" s="4"/>
      <c r="C146" s="5" t="s">
        <v>13</v>
      </c>
      <c r="D146" s="6">
        <v>0</v>
      </c>
      <c r="E146" s="7"/>
      <c r="F146" s="28">
        <v>0</v>
      </c>
      <c r="G146" s="28">
        <f t="shared" si="2"/>
        <v>0</v>
      </c>
      <c r="H146" s="46"/>
    </row>
    <row r="147" spans="1:8" hidden="1" x14ac:dyDescent="0.2">
      <c r="A147" s="4">
        <v>147</v>
      </c>
      <c r="B147" s="4"/>
      <c r="C147" s="5" t="s">
        <v>13</v>
      </c>
      <c r="D147" s="6">
        <v>0</v>
      </c>
      <c r="E147" s="7"/>
      <c r="F147" s="28">
        <v>0</v>
      </c>
      <c r="G147" s="28">
        <f t="shared" si="2"/>
        <v>0</v>
      </c>
      <c r="H147" s="46"/>
    </row>
    <row r="148" spans="1:8" hidden="1" x14ac:dyDescent="0.2">
      <c r="A148" s="4">
        <v>148</v>
      </c>
      <c r="B148" s="4"/>
      <c r="C148" s="5" t="s">
        <v>13</v>
      </c>
      <c r="D148" s="6">
        <v>0</v>
      </c>
      <c r="E148" s="7"/>
      <c r="F148" s="28">
        <v>0</v>
      </c>
      <c r="G148" s="28">
        <f t="shared" si="2"/>
        <v>0</v>
      </c>
      <c r="H148" s="46"/>
    </row>
    <row r="149" spans="1:8" hidden="1" x14ac:dyDescent="0.2">
      <c r="A149" s="4">
        <v>149</v>
      </c>
      <c r="B149" s="4"/>
      <c r="C149" s="5" t="s">
        <v>13</v>
      </c>
      <c r="D149" s="6">
        <v>0</v>
      </c>
      <c r="E149" s="7"/>
      <c r="F149" s="28">
        <v>0</v>
      </c>
      <c r="G149" s="28">
        <f t="shared" si="2"/>
        <v>0</v>
      </c>
      <c r="H149" s="46"/>
    </row>
    <row r="150" spans="1:8" hidden="1" x14ac:dyDescent="0.2">
      <c r="A150" s="4">
        <v>150</v>
      </c>
      <c r="B150" s="4"/>
      <c r="C150" s="5" t="s">
        <v>13</v>
      </c>
      <c r="D150" s="6">
        <v>0</v>
      </c>
      <c r="E150" s="7"/>
      <c r="F150" s="28">
        <v>0</v>
      </c>
      <c r="G150" s="28">
        <f t="shared" si="2"/>
        <v>0</v>
      </c>
      <c r="H150" s="46"/>
    </row>
    <row r="151" spans="1:8" hidden="1" x14ac:dyDescent="0.2">
      <c r="A151" s="4">
        <v>151</v>
      </c>
      <c r="B151" s="4"/>
      <c r="C151" s="5" t="s">
        <v>13</v>
      </c>
      <c r="D151" s="6">
        <v>0</v>
      </c>
      <c r="E151" s="7"/>
      <c r="F151" s="28">
        <v>0</v>
      </c>
      <c r="G151" s="28">
        <f t="shared" si="2"/>
        <v>0</v>
      </c>
      <c r="H151" s="46"/>
    </row>
    <row r="152" spans="1:8" hidden="1" x14ac:dyDescent="0.2">
      <c r="A152" s="4">
        <v>152</v>
      </c>
      <c r="B152" s="4"/>
      <c r="C152" s="5" t="s">
        <v>13</v>
      </c>
      <c r="D152" s="6">
        <v>0</v>
      </c>
      <c r="E152" s="7"/>
      <c r="F152" s="28">
        <v>0</v>
      </c>
      <c r="G152" s="28">
        <f t="shared" si="2"/>
        <v>0</v>
      </c>
      <c r="H152" s="46"/>
    </row>
    <row r="153" spans="1:8" hidden="1" x14ac:dyDescent="0.2">
      <c r="A153" s="4">
        <v>153</v>
      </c>
      <c r="B153" s="4"/>
      <c r="C153" s="5" t="s">
        <v>13</v>
      </c>
      <c r="D153" s="6">
        <v>0</v>
      </c>
      <c r="E153" s="7"/>
      <c r="F153" s="28">
        <v>0</v>
      </c>
      <c r="G153" s="28">
        <f t="shared" si="2"/>
        <v>0</v>
      </c>
      <c r="H153" s="46"/>
    </row>
    <row r="154" spans="1:8" hidden="1" x14ac:dyDescent="0.2">
      <c r="A154" s="4">
        <v>154</v>
      </c>
      <c r="B154" s="4"/>
      <c r="C154" s="5" t="s">
        <v>13</v>
      </c>
      <c r="D154" s="6">
        <v>0</v>
      </c>
      <c r="E154" s="7"/>
      <c r="F154" s="28">
        <v>0</v>
      </c>
      <c r="G154" s="28">
        <f t="shared" si="2"/>
        <v>0</v>
      </c>
      <c r="H154" s="46"/>
    </row>
    <row r="155" spans="1:8" hidden="1" x14ac:dyDescent="0.2">
      <c r="A155" s="4">
        <v>155</v>
      </c>
      <c r="B155" s="4"/>
      <c r="C155" s="5" t="s">
        <v>13</v>
      </c>
      <c r="D155" s="6">
        <v>0</v>
      </c>
      <c r="E155" s="7"/>
      <c r="F155" s="28">
        <v>0</v>
      </c>
      <c r="G155" s="28">
        <f t="shared" si="2"/>
        <v>0</v>
      </c>
      <c r="H155" s="46"/>
    </row>
    <row r="156" spans="1:8" hidden="1" x14ac:dyDescent="0.2">
      <c r="A156" s="4">
        <v>156</v>
      </c>
      <c r="B156" s="4"/>
      <c r="C156" s="5" t="s">
        <v>13</v>
      </c>
      <c r="D156" s="6">
        <v>0</v>
      </c>
      <c r="E156" s="7"/>
      <c r="F156" s="28">
        <v>0</v>
      </c>
      <c r="G156" s="28">
        <f t="shared" si="2"/>
        <v>0</v>
      </c>
      <c r="H156" s="46"/>
    </row>
    <row r="157" spans="1:8" hidden="1" x14ac:dyDescent="0.2">
      <c r="A157" s="4">
        <v>157</v>
      </c>
      <c r="B157" s="4"/>
      <c r="C157" s="5" t="s">
        <v>13</v>
      </c>
      <c r="D157" s="6">
        <v>0</v>
      </c>
      <c r="E157" s="7"/>
      <c r="F157" s="28">
        <v>0</v>
      </c>
      <c r="G157" s="28">
        <f t="shared" si="2"/>
        <v>0</v>
      </c>
      <c r="H157" s="46"/>
    </row>
    <row r="158" spans="1:8" hidden="1" x14ac:dyDescent="0.2">
      <c r="A158" s="4">
        <v>158</v>
      </c>
      <c r="B158" s="4"/>
      <c r="C158" s="5" t="s">
        <v>13</v>
      </c>
      <c r="D158" s="6">
        <v>0</v>
      </c>
      <c r="E158" s="7"/>
      <c r="F158" s="28">
        <v>0</v>
      </c>
      <c r="G158" s="28">
        <f t="shared" si="2"/>
        <v>0</v>
      </c>
      <c r="H158" s="46"/>
    </row>
    <row r="159" spans="1:8" hidden="1" x14ac:dyDescent="0.2">
      <c r="A159" s="4">
        <v>159</v>
      </c>
      <c r="B159" s="4"/>
      <c r="C159" s="5" t="s">
        <v>13</v>
      </c>
      <c r="D159" s="6">
        <v>0</v>
      </c>
      <c r="E159" s="7"/>
      <c r="F159" s="28">
        <v>0</v>
      </c>
      <c r="G159" s="28">
        <f t="shared" si="2"/>
        <v>0</v>
      </c>
      <c r="H159" s="46"/>
    </row>
    <row r="160" spans="1:8" hidden="1" x14ac:dyDescent="0.2">
      <c r="A160" s="4">
        <v>160</v>
      </c>
      <c r="B160" s="4"/>
      <c r="C160" s="5" t="s">
        <v>13</v>
      </c>
      <c r="D160" s="6">
        <v>0</v>
      </c>
      <c r="E160" s="7"/>
      <c r="F160" s="28">
        <v>0</v>
      </c>
      <c r="G160" s="28">
        <f t="shared" si="2"/>
        <v>0</v>
      </c>
      <c r="H160" s="46"/>
    </row>
    <row r="161" spans="1:8" hidden="1" x14ac:dyDescent="0.2">
      <c r="A161" s="4">
        <v>161</v>
      </c>
      <c r="B161" s="4"/>
      <c r="C161" s="5" t="s">
        <v>13</v>
      </c>
      <c r="D161" s="6">
        <v>0</v>
      </c>
      <c r="E161" s="7"/>
      <c r="F161" s="28">
        <v>0</v>
      </c>
      <c r="G161" s="28">
        <f t="shared" si="2"/>
        <v>0</v>
      </c>
      <c r="H161" s="46"/>
    </row>
    <row r="162" spans="1:8" hidden="1" x14ac:dyDescent="0.2">
      <c r="A162" s="4">
        <v>162</v>
      </c>
      <c r="B162" s="4"/>
      <c r="C162" s="5" t="s">
        <v>13</v>
      </c>
      <c r="D162" s="6">
        <v>0</v>
      </c>
      <c r="E162" s="7"/>
      <c r="F162" s="28">
        <v>0</v>
      </c>
      <c r="G162" s="28">
        <f t="shared" si="2"/>
        <v>0</v>
      </c>
      <c r="H162" s="46"/>
    </row>
    <row r="163" spans="1:8" hidden="1" x14ac:dyDescent="0.2">
      <c r="A163" s="4">
        <v>163</v>
      </c>
      <c r="B163" s="4"/>
      <c r="C163" s="5" t="s">
        <v>13</v>
      </c>
      <c r="D163" s="6">
        <v>0</v>
      </c>
      <c r="E163" s="7"/>
      <c r="F163" s="28">
        <v>0</v>
      </c>
      <c r="G163" s="28">
        <f t="shared" si="2"/>
        <v>0</v>
      </c>
      <c r="H163" s="46"/>
    </row>
    <row r="164" spans="1:8" hidden="1" x14ac:dyDescent="0.2">
      <c r="A164" s="4">
        <v>164</v>
      </c>
      <c r="B164" s="4"/>
      <c r="C164" s="5" t="s">
        <v>13</v>
      </c>
      <c r="D164" s="6">
        <v>0</v>
      </c>
      <c r="E164" s="7"/>
      <c r="F164" s="28">
        <v>0</v>
      </c>
      <c r="G164" s="28">
        <f t="shared" si="2"/>
        <v>0</v>
      </c>
      <c r="H164" s="46"/>
    </row>
    <row r="165" spans="1:8" hidden="1" x14ac:dyDescent="0.2">
      <c r="A165" s="4">
        <v>165</v>
      </c>
      <c r="B165" s="4"/>
      <c r="C165" s="5" t="s">
        <v>13</v>
      </c>
      <c r="D165" s="6">
        <v>0</v>
      </c>
      <c r="E165" s="7"/>
      <c r="F165" s="28">
        <v>0</v>
      </c>
      <c r="G165" s="28">
        <f t="shared" si="2"/>
        <v>0</v>
      </c>
      <c r="H165" s="46"/>
    </row>
    <row r="166" spans="1:8" hidden="1" x14ac:dyDescent="0.2">
      <c r="A166" s="4">
        <v>166</v>
      </c>
      <c r="B166" s="4"/>
      <c r="C166" s="5" t="s">
        <v>13</v>
      </c>
      <c r="D166" s="6">
        <v>0</v>
      </c>
      <c r="E166" s="7"/>
      <c r="F166" s="28">
        <v>0</v>
      </c>
      <c r="G166" s="28">
        <f t="shared" si="2"/>
        <v>0</v>
      </c>
      <c r="H166" s="46"/>
    </row>
    <row r="167" spans="1:8" hidden="1" x14ac:dyDescent="0.2">
      <c r="A167" s="4">
        <v>167</v>
      </c>
      <c r="B167" s="4"/>
      <c r="C167" s="5" t="s">
        <v>13</v>
      </c>
      <c r="D167" s="6">
        <v>0</v>
      </c>
      <c r="E167" s="7"/>
      <c r="F167" s="28">
        <v>0</v>
      </c>
      <c r="G167" s="28">
        <f t="shared" si="2"/>
        <v>0</v>
      </c>
      <c r="H167" s="46"/>
    </row>
    <row r="168" spans="1:8" hidden="1" x14ac:dyDescent="0.2">
      <c r="A168" s="4">
        <v>168</v>
      </c>
      <c r="B168" s="4"/>
      <c r="C168" s="5" t="s">
        <v>13</v>
      </c>
      <c r="D168" s="6">
        <v>0</v>
      </c>
      <c r="E168" s="7"/>
      <c r="F168" s="28">
        <v>0</v>
      </c>
      <c r="G168" s="28">
        <f t="shared" si="2"/>
        <v>0</v>
      </c>
      <c r="H168" s="46"/>
    </row>
    <row r="169" spans="1:8" hidden="1" x14ac:dyDescent="0.2">
      <c r="A169" s="4">
        <v>169</v>
      </c>
      <c r="B169" s="4"/>
      <c r="C169" s="5" t="s">
        <v>13</v>
      </c>
      <c r="D169" s="6">
        <v>0</v>
      </c>
      <c r="E169" s="7"/>
      <c r="F169" s="28">
        <v>0</v>
      </c>
      <c r="G169" s="28">
        <f t="shared" si="2"/>
        <v>0</v>
      </c>
      <c r="H169" s="46"/>
    </row>
    <row r="170" spans="1:8" hidden="1" x14ac:dyDescent="0.2">
      <c r="A170" s="4">
        <v>170</v>
      </c>
      <c r="B170" s="4"/>
      <c r="C170" s="5" t="s">
        <v>13</v>
      </c>
      <c r="D170" s="6">
        <v>0</v>
      </c>
      <c r="E170" s="7"/>
      <c r="F170" s="28">
        <v>0</v>
      </c>
      <c r="G170" s="28">
        <f t="shared" si="2"/>
        <v>0</v>
      </c>
      <c r="H170" s="46"/>
    </row>
    <row r="171" spans="1:8" hidden="1" x14ac:dyDescent="0.2">
      <c r="A171" s="4">
        <v>171</v>
      </c>
      <c r="B171" s="4"/>
      <c r="C171" s="5" t="s">
        <v>13</v>
      </c>
      <c r="D171" s="6">
        <v>0</v>
      </c>
      <c r="E171" s="7"/>
      <c r="F171" s="28">
        <v>0</v>
      </c>
      <c r="G171" s="28">
        <f t="shared" si="2"/>
        <v>0</v>
      </c>
      <c r="H171" s="46"/>
    </row>
    <row r="172" spans="1:8" hidden="1" x14ac:dyDescent="0.2">
      <c r="A172" s="4">
        <v>172</v>
      </c>
      <c r="B172" s="4"/>
      <c r="C172" s="5" t="s">
        <v>13</v>
      </c>
      <c r="D172" s="6">
        <v>0</v>
      </c>
      <c r="E172" s="7"/>
      <c r="F172" s="28">
        <v>0</v>
      </c>
      <c r="G172" s="28">
        <f t="shared" si="2"/>
        <v>0</v>
      </c>
      <c r="H172" s="46"/>
    </row>
    <row r="173" spans="1:8" hidden="1" x14ac:dyDescent="0.2">
      <c r="A173" s="4">
        <v>173</v>
      </c>
      <c r="B173" s="4"/>
      <c r="C173" s="5" t="s">
        <v>13</v>
      </c>
      <c r="D173" s="6">
        <v>0</v>
      </c>
      <c r="E173" s="7"/>
      <c r="F173" s="28">
        <v>0</v>
      </c>
      <c r="G173" s="28">
        <f t="shared" si="2"/>
        <v>0</v>
      </c>
      <c r="H173" s="46"/>
    </row>
    <row r="174" spans="1:8" hidden="1" x14ac:dyDescent="0.2">
      <c r="A174" s="4">
        <v>174</v>
      </c>
      <c r="B174" s="4"/>
      <c r="C174" s="5" t="s">
        <v>13</v>
      </c>
      <c r="D174" s="6">
        <v>0</v>
      </c>
      <c r="E174" s="7"/>
      <c r="F174" s="28">
        <v>0</v>
      </c>
      <c r="G174" s="28">
        <f t="shared" si="2"/>
        <v>0</v>
      </c>
      <c r="H174" s="46"/>
    </row>
    <row r="175" spans="1:8" hidden="1" x14ac:dyDescent="0.2">
      <c r="A175" s="4">
        <v>175</v>
      </c>
      <c r="B175" s="4"/>
      <c r="C175" s="5" t="s">
        <v>13</v>
      </c>
      <c r="D175" s="6">
        <v>0</v>
      </c>
      <c r="E175" s="7"/>
      <c r="F175" s="28">
        <v>0</v>
      </c>
      <c r="G175" s="28">
        <f t="shared" si="2"/>
        <v>0</v>
      </c>
      <c r="H175" s="46"/>
    </row>
    <row r="176" spans="1:8" hidden="1" x14ac:dyDescent="0.2">
      <c r="A176" s="4">
        <v>176</v>
      </c>
      <c r="B176" s="4"/>
      <c r="C176" s="5" t="s">
        <v>13</v>
      </c>
      <c r="D176" s="6">
        <v>0</v>
      </c>
      <c r="E176" s="7"/>
      <c r="F176" s="28">
        <v>0</v>
      </c>
      <c r="G176" s="28">
        <f t="shared" si="2"/>
        <v>0</v>
      </c>
      <c r="H176" s="46"/>
    </row>
    <row r="177" spans="1:8" hidden="1" x14ac:dyDescent="0.2">
      <c r="A177" s="4">
        <v>177</v>
      </c>
      <c r="B177" s="4"/>
      <c r="C177" s="5" t="s">
        <v>13</v>
      </c>
      <c r="D177" s="6">
        <v>0</v>
      </c>
      <c r="E177" s="7"/>
      <c r="F177" s="28">
        <v>0</v>
      </c>
      <c r="G177" s="28">
        <f t="shared" si="2"/>
        <v>0</v>
      </c>
      <c r="H177" s="46"/>
    </row>
    <row r="178" spans="1:8" hidden="1" x14ac:dyDescent="0.2">
      <c r="A178" s="4">
        <v>178</v>
      </c>
      <c r="B178" s="4"/>
      <c r="C178" s="5" t="s">
        <v>13</v>
      </c>
      <c r="D178" s="6">
        <v>0</v>
      </c>
      <c r="E178" s="7"/>
      <c r="F178" s="28">
        <v>0</v>
      </c>
      <c r="G178" s="28">
        <f t="shared" si="2"/>
        <v>0</v>
      </c>
      <c r="H178" s="46"/>
    </row>
    <row r="179" spans="1:8" hidden="1" x14ac:dyDescent="0.2">
      <c r="A179" s="4">
        <v>179</v>
      </c>
      <c r="B179" s="4"/>
      <c r="C179" s="5" t="s">
        <v>13</v>
      </c>
      <c r="D179" s="6">
        <v>0</v>
      </c>
      <c r="E179" s="7"/>
      <c r="F179" s="28">
        <v>0</v>
      </c>
      <c r="G179" s="28">
        <f t="shared" si="2"/>
        <v>0</v>
      </c>
      <c r="H179" s="46"/>
    </row>
    <row r="180" spans="1:8" hidden="1" x14ac:dyDescent="0.2">
      <c r="A180" s="4">
        <v>180</v>
      </c>
      <c r="B180" s="4"/>
      <c r="C180" s="5" t="s">
        <v>13</v>
      </c>
      <c r="D180" s="6">
        <v>0</v>
      </c>
      <c r="E180" s="7"/>
      <c r="F180" s="28">
        <v>0</v>
      </c>
      <c r="G180" s="28">
        <f t="shared" si="2"/>
        <v>0</v>
      </c>
      <c r="H180" s="46"/>
    </row>
    <row r="181" spans="1:8" hidden="1" x14ac:dyDescent="0.2">
      <c r="A181" s="4">
        <v>181</v>
      </c>
      <c r="B181" s="4"/>
      <c r="C181" s="5" t="s">
        <v>13</v>
      </c>
      <c r="D181" s="6">
        <v>0</v>
      </c>
      <c r="E181" s="7"/>
      <c r="F181" s="28">
        <v>0</v>
      </c>
      <c r="G181" s="28">
        <f t="shared" si="2"/>
        <v>0</v>
      </c>
      <c r="H181" s="46"/>
    </row>
    <row r="182" spans="1:8" hidden="1" x14ac:dyDescent="0.2">
      <c r="A182" s="4">
        <v>182</v>
      </c>
      <c r="B182" s="4"/>
      <c r="C182" s="5" t="s">
        <v>13</v>
      </c>
      <c r="D182" s="6">
        <v>0</v>
      </c>
      <c r="E182" s="7"/>
      <c r="F182" s="28">
        <v>0</v>
      </c>
      <c r="G182" s="28">
        <f t="shared" si="2"/>
        <v>0</v>
      </c>
      <c r="H182" s="46"/>
    </row>
    <row r="183" spans="1:8" hidden="1" x14ac:dyDescent="0.2">
      <c r="A183" s="4">
        <v>183</v>
      </c>
      <c r="B183" s="4"/>
      <c r="C183" s="5" t="s">
        <v>13</v>
      </c>
      <c r="D183" s="6">
        <v>0</v>
      </c>
      <c r="E183" s="7"/>
      <c r="F183" s="28">
        <v>0</v>
      </c>
      <c r="G183" s="28">
        <f t="shared" si="2"/>
        <v>0</v>
      </c>
      <c r="H183" s="46"/>
    </row>
    <row r="184" spans="1:8" hidden="1" x14ac:dyDescent="0.2">
      <c r="A184" s="4">
        <v>184</v>
      </c>
      <c r="B184" s="4"/>
      <c r="C184" s="5" t="s">
        <v>13</v>
      </c>
      <c r="D184" s="6">
        <v>0</v>
      </c>
      <c r="E184" s="7"/>
      <c r="F184" s="28">
        <v>0</v>
      </c>
      <c r="G184" s="28">
        <f t="shared" si="2"/>
        <v>0</v>
      </c>
      <c r="H184" s="46"/>
    </row>
    <row r="185" spans="1:8" hidden="1" x14ac:dyDescent="0.2">
      <c r="A185" s="4">
        <v>185</v>
      </c>
      <c r="B185" s="4"/>
      <c r="C185" s="5" t="s">
        <v>13</v>
      </c>
      <c r="D185" s="6">
        <v>0</v>
      </c>
      <c r="E185" s="7"/>
      <c r="F185" s="28">
        <v>0</v>
      </c>
      <c r="G185" s="28">
        <f t="shared" si="2"/>
        <v>0</v>
      </c>
      <c r="H185" s="46"/>
    </row>
    <row r="186" spans="1:8" hidden="1" x14ac:dyDescent="0.2">
      <c r="A186" s="4">
        <v>186</v>
      </c>
      <c r="B186" s="4"/>
      <c r="C186" s="5" t="s">
        <v>13</v>
      </c>
      <c r="D186" s="6">
        <v>0</v>
      </c>
      <c r="E186" s="7"/>
      <c r="F186" s="28">
        <v>0</v>
      </c>
      <c r="G186" s="28">
        <f t="shared" si="2"/>
        <v>0</v>
      </c>
      <c r="H186" s="46"/>
    </row>
    <row r="187" spans="1:8" hidden="1" x14ac:dyDescent="0.2">
      <c r="A187" s="4">
        <v>187</v>
      </c>
      <c r="B187" s="4"/>
      <c r="C187" s="5" t="s">
        <v>13</v>
      </c>
      <c r="D187" s="6">
        <v>0</v>
      </c>
      <c r="E187" s="7"/>
      <c r="F187" s="28">
        <v>0</v>
      </c>
      <c r="G187" s="28">
        <f t="shared" si="2"/>
        <v>0</v>
      </c>
      <c r="H187" s="46"/>
    </row>
    <row r="188" spans="1:8" hidden="1" x14ac:dyDescent="0.2">
      <c r="A188" s="4">
        <v>188</v>
      </c>
      <c r="B188" s="4"/>
      <c r="C188" s="5" t="s">
        <v>13</v>
      </c>
      <c r="D188" s="6">
        <v>0</v>
      </c>
      <c r="E188" s="7"/>
      <c r="F188" s="28">
        <v>0</v>
      </c>
      <c r="G188" s="28">
        <f t="shared" si="2"/>
        <v>0</v>
      </c>
      <c r="H188" s="46"/>
    </row>
    <row r="189" spans="1:8" hidden="1" x14ac:dyDescent="0.2">
      <c r="A189" s="4">
        <v>189</v>
      </c>
      <c r="B189" s="4"/>
      <c r="C189" s="5" t="s">
        <v>13</v>
      </c>
      <c r="D189" s="6">
        <v>0</v>
      </c>
      <c r="E189" s="7"/>
      <c r="F189" s="28">
        <v>0</v>
      </c>
      <c r="G189" s="28">
        <f t="shared" si="2"/>
        <v>0</v>
      </c>
      <c r="H189" s="46"/>
    </row>
    <row r="190" spans="1:8" hidden="1" x14ac:dyDescent="0.2">
      <c r="A190" s="4">
        <v>190</v>
      </c>
      <c r="B190" s="4"/>
      <c r="C190" s="5" t="s">
        <v>13</v>
      </c>
      <c r="D190" s="6">
        <v>0</v>
      </c>
      <c r="E190" s="7"/>
      <c r="F190" s="28">
        <v>0</v>
      </c>
      <c r="G190" s="28">
        <f t="shared" si="2"/>
        <v>0</v>
      </c>
      <c r="H190" s="46"/>
    </row>
    <row r="191" spans="1:8" hidden="1" x14ac:dyDescent="0.2">
      <c r="A191" s="4">
        <v>191</v>
      </c>
      <c r="B191" s="4"/>
      <c r="C191" s="5" t="s">
        <v>13</v>
      </c>
      <c r="D191" s="6">
        <v>0</v>
      </c>
      <c r="E191" s="7"/>
      <c r="F191" s="28">
        <v>0</v>
      </c>
      <c r="G191" s="28">
        <f t="shared" si="2"/>
        <v>0</v>
      </c>
      <c r="H191" s="46"/>
    </row>
    <row r="192" spans="1:8" hidden="1" x14ac:dyDescent="0.2">
      <c r="A192" s="4">
        <v>192</v>
      </c>
      <c r="B192" s="4"/>
      <c r="C192" s="5" t="s">
        <v>13</v>
      </c>
      <c r="D192" s="6">
        <v>0</v>
      </c>
      <c r="E192" s="7"/>
      <c r="F192" s="28">
        <v>0</v>
      </c>
      <c r="G192" s="28">
        <f t="shared" si="2"/>
        <v>0</v>
      </c>
      <c r="H192" s="46"/>
    </row>
    <row r="193" spans="1:11" hidden="1" x14ac:dyDescent="0.2">
      <c r="A193" s="4">
        <v>193</v>
      </c>
      <c r="B193" s="4"/>
      <c r="C193" s="5" t="s">
        <v>13</v>
      </c>
      <c r="D193" s="6">
        <v>0</v>
      </c>
      <c r="E193" s="7"/>
      <c r="F193" s="28">
        <v>0</v>
      </c>
      <c r="G193" s="28">
        <f t="shared" si="2"/>
        <v>0</v>
      </c>
      <c r="H193" s="46"/>
    </row>
    <row r="194" spans="1:11" ht="25.5" x14ac:dyDescent="0.2">
      <c r="A194" s="4">
        <v>138</v>
      </c>
      <c r="B194" s="4" t="s">
        <v>282</v>
      </c>
      <c r="C194" s="5" t="s">
        <v>283</v>
      </c>
      <c r="D194" s="6">
        <v>1</v>
      </c>
      <c r="E194" s="7" t="s">
        <v>300</v>
      </c>
      <c r="F194" s="28">
        <v>150</v>
      </c>
      <c r="G194" s="28">
        <f t="shared" ref="G194:G199" si="3">IF($F194="$ ____________","$ ____________",$D194*$F194)</f>
        <v>150</v>
      </c>
      <c r="H194" s="46"/>
    </row>
    <row r="195" spans="1:11" ht="25.5" x14ac:dyDescent="0.2">
      <c r="A195" s="4">
        <v>139</v>
      </c>
      <c r="B195" s="4" t="s">
        <v>284</v>
      </c>
      <c r="C195" s="5" t="s">
        <v>285</v>
      </c>
      <c r="D195" s="6">
        <v>1</v>
      </c>
      <c r="E195" s="7" t="s">
        <v>300</v>
      </c>
      <c r="F195" s="28">
        <v>6600</v>
      </c>
      <c r="G195" s="28">
        <f t="shared" si="3"/>
        <v>6600</v>
      </c>
      <c r="H195" s="46"/>
    </row>
    <row r="196" spans="1:11" ht="25.5" x14ac:dyDescent="0.2">
      <c r="A196" s="4">
        <v>140</v>
      </c>
      <c r="B196" s="4" t="s">
        <v>286</v>
      </c>
      <c r="C196" s="5" t="s">
        <v>287</v>
      </c>
      <c r="D196" s="6">
        <v>192</v>
      </c>
      <c r="E196" s="7" t="s">
        <v>62</v>
      </c>
      <c r="F196" s="28">
        <v>2.5</v>
      </c>
      <c r="G196" s="28">
        <f t="shared" si="3"/>
        <v>480</v>
      </c>
      <c r="H196" s="46"/>
    </row>
    <row r="197" spans="1:11" ht="25.5" x14ac:dyDescent="0.2">
      <c r="A197" s="4">
        <v>141</v>
      </c>
      <c r="B197" s="4" t="s">
        <v>288</v>
      </c>
      <c r="C197" s="5" t="s">
        <v>289</v>
      </c>
      <c r="D197" s="6">
        <v>1</v>
      </c>
      <c r="E197" s="7" t="s">
        <v>300</v>
      </c>
      <c r="F197" s="28">
        <v>3900</v>
      </c>
      <c r="G197" s="28">
        <f t="shared" si="3"/>
        <v>3900</v>
      </c>
      <c r="H197" s="46"/>
    </row>
    <row r="198" spans="1:11" ht="25.5" x14ac:dyDescent="0.2">
      <c r="A198" s="4">
        <v>142</v>
      </c>
      <c r="B198" s="4" t="s">
        <v>290</v>
      </c>
      <c r="C198" s="5" t="s">
        <v>291</v>
      </c>
      <c r="D198" s="6">
        <v>1</v>
      </c>
      <c r="E198" s="7" t="s">
        <v>300</v>
      </c>
      <c r="F198" s="28">
        <v>1800</v>
      </c>
      <c r="G198" s="28">
        <f t="shared" si="3"/>
        <v>1800</v>
      </c>
      <c r="H198" s="46"/>
    </row>
    <row r="199" spans="1:11" ht="25.5" x14ac:dyDescent="0.2">
      <c r="A199" s="4">
        <v>143</v>
      </c>
      <c r="B199" s="4" t="s">
        <v>292</v>
      </c>
      <c r="C199" s="5" t="s">
        <v>293</v>
      </c>
      <c r="D199" s="6">
        <v>1</v>
      </c>
      <c r="E199" s="7" t="s">
        <v>300</v>
      </c>
      <c r="F199" s="28">
        <v>6000</v>
      </c>
      <c r="G199" s="28">
        <f t="shared" si="3"/>
        <v>6000</v>
      </c>
      <c r="H199" s="46"/>
    </row>
    <row r="200" spans="1:11" ht="25.5" x14ac:dyDescent="0.2">
      <c r="A200" s="4" t="s">
        <v>14</v>
      </c>
      <c r="B200" s="4" t="s">
        <v>11</v>
      </c>
      <c r="C200" s="5" t="s">
        <v>15</v>
      </c>
      <c r="D200" s="26" t="s">
        <v>12</v>
      </c>
      <c r="E200" s="7" t="s">
        <v>12</v>
      </c>
      <c r="F200" s="29" t="s">
        <v>0</v>
      </c>
      <c r="G200" s="2">
        <v>45000</v>
      </c>
      <c r="H200" s="46" t="str">
        <f>IF(E200="Sum",IF(SUM(#REF!)=1,"","Total must = 1"),"")</f>
        <v/>
      </c>
    </row>
    <row r="201" spans="1:11" ht="16.5" thickBot="1" x14ac:dyDescent="0.3">
      <c r="A201" s="30"/>
      <c r="B201" s="31"/>
      <c r="C201" s="32"/>
      <c r="D201" s="33"/>
      <c r="E201" s="34" t="s">
        <v>308</v>
      </c>
      <c r="F201" s="35" t="s">
        <v>10</v>
      </c>
      <c r="G201" s="36">
        <f>SUM(G10:G200)</f>
        <v>63930</v>
      </c>
    </row>
    <row r="202" spans="1:11" ht="15.75" x14ac:dyDescent="0.25">
      <c r="A202" s="30"/>
      <c r="B202" s="31"/>
      <c r="C202" s="32"/>
      <c r="D202" s="33"/>
      <c r="E202" s="34"/>
      <c r="F202" s="37"/>
      <c r="G202" s="38"/>
    </row>
    <row r="203" spans="1:11" ht="15.75" x14ac:dyDescent="0.25">
      <c r="A203" s="30"/>
      <c r="B203" s="39" t="s">
        <v>7</v>
      </c>
      <c r="C203" s="40"/>
      <c r="D203" s="38"/>
      <c r="E203" s="41"/>
      <c r="F203" s="42"/>
      <c r="G203" s="42"/>
    </row>
    <row r="204" spans="1:11" ht="16.5" thickBot="1" x14ac:dyDescent="0.3">
      <c r="A204" s="30"/>
      <c r="B204" s="43"/>
      <c r="C204" s="44"/>
      <c r="D204" s="45"/>
      <c r="E204" s="45"/>
      <c r="F204" s="45"/>
      <c r="G204" s="41" t="s">
        <v>8</v>
      </c>
      <c r="K204" s="50"/>
    </row>
  </sheetData>
  <sheetProtection algorithmName="SHA-512" hashValue="ExknVVguPrU/9sP6T+PHGquNwESTJMKTAJ1d2xsP3FPf/IQElF/CnM53zMZJadk0qaKOIagDFJk9Lb7Na9cYag==" saltValue="39FBTIAtDh0W9DemSJ+VTg==" spinCount="100000" sheet="1" objects="1" scenarios="1" selectLockedCells="1"/>
  <mergeCells count="7">
    <mergeCell ref="I7:I8"/>
    <mergeCell ref="C5:G5"/>
    <mergeCell ref="A1:G1"/>
    <mergeCell ref="A7:G7"/>
    <mergeCell ref="A5:B5"/>
    <mergeCell ref="A2:G2"/>
    <mergeCell ref="A3:G3"/>
  </mergeCells>
  <phoneticPr fontId="10" type="noConversion"/>
  <printOptions horizontalCentered="1"/>
  <pageMargins left="0.75" right="0.5" top="0.75" bottom="0.5" header="0.5" footer="0.5"/>
  <pageSetup scale="90" fitToHeight="6" orientation="portrait" blackAndWhite="1" verticalDpi="300" r:id="rId1"/>
  <headerFooter alignWithMargins="0">
    <oddFooter>&amp;C&amp;"Times New Roman,Regular"BF-2 (&amp;P of &amp;N)</oddFooter>
  </headerFooter>
  <rowBreaks count="2" manualBreakCount="2">
    <brk id="117" max="7" man="1"/>
    <brk id="20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67"/>
  <sheetViews>
    <sheetView workbookViewId="0">
      <selection activeCell="F10" sqref="F10"/>
    </sheetView>
  </sheetViews>
  <sheetFormatPr defaultRowHeight="15" x14ac:dyDescent="0.2"/>
  <cols>
    <col min="1" max="1" width="4.77734375" style="103" customWidth="1"/>
    <col min="2" max="2" width="6.77734375" style="103" customWidth="1"/>
    <col min="3" max="3" width="25.77734375" style="104" customWidth="1"/>
    <col min="4" max="4" width="8.21875" style="105" customWidth="1"/>
    <col min="5" max="5" width="8.21875" style="106" customWidth="1"/>
    <col min="6" max="6" width="13" style="14" customWidth="1"/>
    <col min="7" max="7" width="13.88671875" style="14" customWidth="1"/>
    <col min="8" max="8" width="1.88671875" style="14" customWidth="1"/>
    <col min="9" max="16384" width="8.88671875" style="14"/>
  </cols>
  <sheetData>
    <row r="1" spans="1:9" ht="20.25" x14ac:dyDescent="0.3">
      <c r="A1" s="77" t="str">
        <f>'Bid Sch_Base'!$A1</f>
        <v>Bid Schedule</v>
      </c>
      <c r="B1" s="77"/>
      <c r="C1" s="77"/>
      <c r="D1" s="77"/>
      <c r="E1" s="77"/>
      <c r="F1" s="77"/>
      <c r="G1" s="77"/>
      <c r="H1" s="107"/>
      <c r="I1" s="107"/>
    </row>
    <row r="2" spans="1:9" ht="18" x14ac:dyDescent="0.25">
      <c r="A2" s="92" t="str">
        <f>'Bid Sch_Base'!$A2</f>
        <v>NORTH AVENUE COMPLETE STREETS (12th Street to 23rd Street)</v>
      </c>
      <c r="B2" s="92"/>
      <c r="C2" s="92"/>
      <c r="D2" s="92"/>
      <c r="E2" s="92"/>
      <c r="F2" s="92"/>
      <c r="G2" s="92"/>
      <c r="H2" s="107"/>
      <c r="I2" s="107"/>
    </row>
    <row r="3" spans="1:9" ht="18" x14ac:dyDescent="0.25">
      <c r="A3" s="92" t="str">
        <f>'Bid Sch_Base'!$A3</f>
        <v>IFB-4156-16-DH</v>
      </c>
      <c r="B3" s="92"/>
      <c r="C3" s="92"/>
      <c r="D3" s="92"/>
      <c r="E3" s="92"/>
      <c r="F3" s="92"/>
      <c r="G3" s="92"/>
      <c r="H3" s="107"/>
      <c r="I3" s="107"/>
    </row>
    <row r="4" spans="1:9" ht="20.25" x14ac:dyDescent="0.3">
      <c r="A4" s="80"/>
      <c r="B4" s="80"/>
      <c r="C4" s="80"/>
      <c r="D4" s="80"/>
      <c r="E4" s="80"/>
      <c r="F4" s="80"/>
      <c r="G4" s="80"/>
      <c r="H4" s="74"/>
    </row>
    <row r="5" spans="1:9" ht="20.25" x14ac:dyDescent="0.3">
      <c r="A5" s="93" t="str">
        <f>'Bid Sch_Base'!$A$5</f>
        <v>Company:</v>
      </c>
      <c r="B5" s="93"/>
      <c r="C5" s="91" t="str">
        <f>IF('Bid Sch_Base'!$C$5="","",'Bid Sch_Base'!$C$5)</f>
        <v/>
      </c>
      <c r="D5" s="91"/>
      <c r="E5" s="91"/>
      <c r="F5" s="91"/>
      <c r="G5" s="91"/>
      <c r="H5" s="74"/>
    </row>
    <row r="6" spans="1:9" ht="20.25" x14ac:dyDescent="0.3">
      <c r="A6" s="80"/>
      <c r="B6" s="80"/>
      <c r="C6" s="80"/>
      <c r="D6" s="80"/>
      <c r="E6" s="80"/>
      <c r="F6" s="80"/>
      <c r="G6" s="80"/>
      <c r="H6" s="74"/>
    </row>
    <row r="7" spans="1:9" s="96" customFormat="1" ht="15.75" customHeight="1" x14ac:dyDescent="0.2">
      <c r="A7" s="94" t="s">
        <v>302</v>
      </c>
      <c r="B7" s="94"/>
      <c r="C7" s="94"/>
      <c r="D7" s="94"/>
      <c r="E7" s="94"/>
      <c r="F7" s="94"/>
      <c r="G7" s="94"/>
    </row>
    <row r="8" spans="1:9" ht="25.5" x14ac:dyDescent="0.2">
      <c r="A8" s="17" t="s">
        <v>1</v>
      </c>
      <c r="B8" s="17" t="s">
        <v>9</v>
      </c>
      <c r="C8" s="97" t="s">
        <v>2</v>
      </c>
      <c r="D8" s="98" t="s">
        <v>3</v>
      </c>
      <c r="E8" s="99" t="s">
        <v>4</v>
      </c>
      <c r="F8" s="21" t="s">
        <v>5</v>
      </c>
      <c r="G8" s="21" t="s">
        <v>6</v>
      </c>
    </row>
    <row r="9" spans="1:9" x14ac:dyDescent="0.2">
      <c r="A9" s="100"/>
      <c r="B9" s="100"/>
      <c r="C9" s="101"/>
      <c r="D9" s="26"/>
      <c r="E9" s="102"/>
      <c r="F9" s="26"/>
      <c r="G9" s="27"/>
    </row>
    <row r="10" spans="1:9" ht="25.5" x14ac:dyDescent="0.2">
      <c r="A10" s="4">
        <v>1</v>
      </c>
      <c r="B10" s="4" t="s">
        <v>16</v>
      </c>
      <c r="C10" s="47" t="s">
        <v>17</v>
      </c>
      <c r="D10" s="6">
        <v>0.1</v>
      </c>
      <c r="E10" s="48" t="s">
        <v>56</v>
      </c>
      <c r="F10" s="3" t="s">
        <v>304</v>
      </c>
      <c r="G10" s="28" t="str">
        <f>IF($D10="","",IF($F10="$ ____________","$ ____________",$D10*$F10))</f>
        <v>$ ____________</v>
      </c>
      <c r="H10" s="46"/>
    </row>
    <row r="11" spans="1:9" ht="25.5" x14ac:dyDescent="0.2">
      <c r="A11" s="4">
        <v>3</v>
      </c>
      <c r="B11" s="4" t="s">
        <v>20</v>
      </c>
      <c r="C11" s="47" t="s">
        <v>21</v>
      </c>
      <c r="D11" s="6">
        <v>1</v>
      </c>
      <c r="E11" s="48" t="s">
        <v>57</v>
      </c>
      <c r="F11" s="3" t="s">
        <v>304</v>
      </c>
      <c r="G11" s="28" t="str">
        <f t="shared" ref="G11:G56" si="0">IF($D11="","",IF($F11="$ ____________","$ ____________",$D11*$F11))</f>
        <v>$ ____________</v>
      </c>
      <c r="H11" s="46"/>
    </row>
    <row r="12" spans="1:9" ht="25.5" x14ac:dyDescent="0.2">
      <c r="A12" s="4">
        <v>7</v>
      </c>
      <c r="B12" s="4" t="s">
        <v>28</v>
      </c>
      <c r="C12" s="47" t="s">
        <v>29</v>
      </c>
      <c r="D12" s="6">
        <v>648</v>
      </c>
      <c r="E12" s="48" t="s">
        <v>59</v>
      </c>
      <c r="F12" s="3" t="s">
        <v>304</v>
      </c>
      <c r="G12" s="28" t="str">
        <f t="shared" si="0"/>
        <v>$ ____________</v>
      </c>
      <c r="H12" s="46"/>
    </row>
    <row r="13" spans="1:9" ht="25.5" x14ac:dyDescent="0.2">
      <c r="A13" s="4">
        <v>8</v>
      </c>
      <c r="B13" s="4" t="s">
        <v>30</v>
      </c>
      <c r="C13" s="47" t="s">
        <v>31</v>
      </c>
      <c r="D13" s="6">
        <v>1378</v>
      </c>
      <c r="E13" s="48" t="s">
        <v>59</v>
      </c>
      <c r="F13" s="3" t="s">
        <v>304</v>
      </c>
      <c r="G13" s="28" t="str">
        <f t="shared" si="0"/>
        <v>$ ____________</v>
      </c>
      <c r="H13" s="46"/>
    </row>
    <row r="14" spans="1:9" ht="25.5" x14ac:dyDescent="0.2">
      <c r="A14" s="4">
        <v>10</v>
      </c>
      <c r="B14" s="4" t="s">
        <v>34</v>
      </c>
      <c r="C14" s="47" t="s">
        <v>35</v>
      </c>
      <c r="D14" s="6">
        <v>794</v>
      </c>
      <c r="E14" s="48" t="s">
        <v>58</v>
      </c>
      <c r="F14" s="3" t="s">
        <v>304</v>
      </c>
      <c r="G14" s="28" t="str">
        <f t="shared" si="0"/>
        <v>$ ____________</v>
      </c>
      <c r="H14" s="46"/>
    </row>
    <row r="15" spans="1:9" ht="25.5" x14ac:dyDescent="0.2">
      <c r="A15" s="4">
        <v>15</v>
      </c>
      <c r="B15" s="4" t="s">
        <v>44</v>
      </c>
      <c r="C15" s="5" t="s">
        <v>45</v>
      </c>
      <c r="D15" s="6">
        <v>133</v>
      </c>
      <c r="E15" s="48" t="s">
        <v>59</v>
      </c>
      <c r="F15" s="3" t="s">
        <v>304</v>
      </c>
      <c r="G15" s="28" t="str">
        <f t="shared" si="0"/>
        <v>$ ____________</v>
      </c>
      <c r="H15" s="46"/>
    </row>
    <row r="16" spans="1:9" ht="25.5" x14ac:dyDescent="0.2">
      <c r="A16" s="4">
        <v>19</v>
      </c>
      <c r="B16" s="4" t="s">
        <v>52</v>
      </c>
      <c r="C16" s="5" t="s">
        <v>53</v>
      </c>
      <c r="D16" s="6">
        <v>41</v>
      </c>
      <c r="E16" s="48" t="s">
        <v>61</v>
      </c>
      <c r="F16" s="3" t="s">
        <v>304</v>
      </c>
      <c r="G16" s="28" t="str">
        <f t="shared" si="0"/>
        <v>$ ____________</v>
      </c>
      <c r="H16" s="46"/>
    </row>
    <row r="17" spans="1:8" ht="25.5" x14ac:dyDescent="0.2">
      <c r="A17" s="4">
        <v>20</v>
      </c>
      <c r="B17" s="4" t="s">
        <v>54</v>
      </c>
      <c r="C17" s="5" t="s">
        <v>55</v>
      </c>
      <c r="D17" s="6">
        <v>8</v>
      </c>
      <c r="E17" s="48" t="s">
        <v>62</v>
      </c>
      <c r="F17" s="3" t="s">
        <v>304</v>
      </c>
      <c r="G17" s="28" t="str">
        <f t="shared" si="0"/>
        <v>$ ____________</v>
      </c>
      <c r="H17" s="46"/>
    </row>
    <row r="18" spans="1:8" ht="25.5" x14ac:dyDescent="0.2">
      <c r="A18" s="4">
        <v>21</v>
      </c>
      <c r="B18" s="4" t="s">
        <v>63</v>
      </c>
      <c r="C18" s="5" t="s">
        <v>64</v>
      </c>
      <c r="D18" s="6">
        <v>6</v>
      </c>
      <c r="E18" s="7" t="s">
        <v>62</v>
      </c>
      <c r="F18" s="3" t="s">
        <v>304</v>
      </c>
      <c r="G18" s="28" t="str">
        <f t="shared" si="0"/>
        <v>$ ____________</v>
      </c>
      <c r="H18" s="46"/>
    </row>
    <row r="19" spans="1:8" ht="25.5" x14ac:dyDescent="0.2">
      <c r="A19" s="4">
        <v>22</v>
      </c>
      <c r="B19" s="4" t="s">
        <v>65</v>
      </c>
      <c r="C19" s="5" t="s">
        <v>66</v>
      </c>
      <c r="D19" s="6">
        <v>120</v>
      </c>
      <c r="E19" s="7" t="s">
        <v>61</v>
      </c>
      <c r="F19" s="3" t="s">
        <v>304</v>
      </c>
      <c r="G19" s="28" t="str">
        <f t="shared" si="0"/>
        <v>$ ____________</v>
      </c>
      <c r="H19" s="46"/>
    </row>
    <row r="20" spans="1:8" ht="25.5" x14ac:dyDescent="0.2">
      <c r="A20" s="4">
        <v>23</v>
      </c>
      <c r="B20" s="4" t="s">
        <v>67</v>
      </c>
      <c r="C20" s="5" t="s">
        <v>68</v>
      </c>
      <c r="D20" s="6">
        <v>2</v>
      </c>
      <c r="E20" s="7" t="s">
        <v>58</v>
      </c>
      <c r="F20" s="3" t="s">
        <v>304</v>
      </c>
      <c r="G20" s="28" t="str">
        <f t="shared" si="0"/>
        <v>$ ____________</v>
      </c>
      <c r="H20" s="46"/>
    </row>
    <row r="21" spans="1:8" ht="25.5" x14ac:dyDescent="0.2">
      <c r="A21" s="4">
        <v>24</v>
      </c>
      <c r="B21" s="4" t="s">
        <v>69</v>
      </c>
      <c r="C21" s="5" t="s">
        <v>70</v>
      </c>
      <c r="D21" s="6">
        <v>1</v>
      </c>
      <c r="E21" s="7" t="s">
        <v>57</v>
      </c>
      <c r="F21" s="3" t="s">
        <v>304</v>
      </c>
      <c r="G21" s="28" t="str">
        <f t="shared" si="0"/>
        <v>$ ____________</v>
      </c>
      <c r="H21" s="46"/>
    </row>
    <row r="22" spans="1:8" ht="25.5" x14ac:dyDescent="0.2">
      <c r="A22" s="4">
        <v>25</v>
      </c>
      <c r="B22" s="4" t="s">
        <v>71</v>
      </c>
      <c r="C22" s="5" t="s">
        <v>72</v>
      </c>
      <c r="D22" s="6">
        <v>25</v>
      </c>
      <c r="E22" s="7" t="s">
        <v>58</v>
      </c>
      <c r="F22" s="3" t="s">
        <v>304</v>
      </c>
      <c r="G22" s="28" t="str">
        <f t="shared" si="0"/>
        <v>$ ____________</v>
      </c>
      <c r="H22" s="46"/>
    </row>
    <row r="23" spans="1:8" ht="25.5" x14ac:dyDescent="0.2">
      <c r="A23" s="4">
        <v>26</v>
      </c>
      <c r="B23" s="4" t="s">
        <v>73</v>
      </c>
      <c r="C23" s="5" t="s">
        <v>74</v>
      </c>
      <c r="D23" s="6">
        <v>1</v>
      </c>
      <c r="E23" s="7" t="s">
        <v>57</v>
      </c>
      <c r="F23" s="3" t="s">
        <v>304</v>
      </c>
      <c r="G23" s="28" t="str">
        <f t="shared" si="0"/>
        <v>$ ____________</v>
      </c>
      <c r="H23" s="46"/>
    </row>
    <row r="24" spans="1:8" ht="25.5" x14ac:dyDescent="0.2">
      <c r="A24" s="4">
        <v>27</v>
      </c>
      <c r="B24" s="4" t="s">
        <v>75</v>
      </c>
      <c r="C24" s="5" t="s">
        <v>76</v>
      </c>
      <c r="D24" s="6">
        <v>8</v>
      </c>
      <c r="E24" s="7" t="s">
        <v>62</v>
      </c>
      <c r="F24" s="3" t="s">
        <v>304</v>
      </c>
      <c r="G24" s="28" t="str">
        <f t="shared" si="0"/>
        <v>$ ____________</v>
      </c>
      <c r="H24" s="46"/>
    </row>
    <row r="25" spans="1:8" ht="25.5" x14ac:dyDescent="0.2">
      <c r="A25" s="4">
        <v>28</v>
      </c>
      <c r="B25" s="4" t="s">
        <v>77</v>
      </c>
      <c r="C25" s="5" t="s">
        <v>78</v>
      </c>
      <c r="D25" s="6">
        <v>8</v>
      </c>
      <c r="E25" s="7" t="s">
        <v>62</v>
      </c>
      <c r="F25" s="3" t="s">
        <v>304</v>
      </c>
      <c r="G25" s="28" t="str">
        <f t="shared" si="0"/>
        <v>$ ____________</v>
      </c>
      <c r="H25" s="46"/>
    </row>
    <row r="26" spans="1:8" ht="25.5" x14ac:dyDescent="0.2">
      <c r="A26" s="4">
        <v>29</v>
      </c>
      <c r="B26" s="4" t="s">
        <v>79</v>
      </c>
      <c r="C26" s="5" t="s">
        <v>80</v>
      </c>
      <c r="D26" s="6">
        <v>24</v>
      </c>
      <c r="E26" s="7" t="s">
        <v>294</v>
      </c>
      <c r="F26" s="3" t="s">
        <v>304</v>
      </c>
      <c r="G26" s="28" t="str">
        <f t="shared" si="0"/>
        <v>$ ____________</v>
      </c>
      <c r="H26" s="46"/>
    </row>
    <row r="27" spans="1:8" ht="25.5" x14ac:dyDescent="0.2">
      <c r="A27" s="4">
        <v>34</v>
      </c>
      <c r="B27" s="4" t="s">
        <v>89</v>
      </c>
      <c r="C27" s="5" t="s">
        <v>90</v>
      </c>
      <c r="D27" s="6">
        <v>8</v>
      </c>
      <c r="E27" s="7" t="s">
        <v>57</v>
      </c>
      <c r="F27" s="3" t="s">
        <v>304</v>
      </c>
      <c r="G27" s="28" t="str">
        <f t="shared" si="0"/>
        <v>$ ____________</v>
      </c>
      <c r="H27" s="46"/>
    </row>
    <row r="28" spans="1:8" ht="25.5" x14ac:dyDescent="0.2">
      <c r="A28" s="4">
        <v>39</v>
      </c>
      <c r="B28" s="4" t="s">
        <v>98</v>
      </c>
      <c r="C28" s="5" t="s">
        <v>99</v>
      </c>
      <c r="D28" s="6">
        <v>5</v>
      </c>
      <c r="E28" s="7" t="s">
        <v>57</v>
      </c>
      <c r="F28" s="3" t="s">
        <v>304</v>
      </c>
      <c r="G28" s="28" t="str">
        <f t="shared" si="0"/>
        <v>$ ____________</v>
      </c>
      <c r="H28" s="46"/>
    </row>
    <row r="29" spans="1:8" ht="25.5" x14ac:dyDescent="0.2">
      <c r="A29" s="4">
        <v>41</v>
      </c>
      <c r="B29" s="4" t="s">
        <v>102</v>
      </c>
      <c r="C29" s="5" t="s">
        <v>103</v>
      </c>
      <c r="D29" s="6">
        <v>0.48</v>
      </c>
      <c r="E29" s="7" t="s">
        <v>56</v>
      </c>
      <c r="F29" s="3" t="s">
        <v>304</v>
      </c>
      <c r="G29" s="28" t="str">
        <f t="shared" si="0"/>
        <v>$ ____________</v>
      </c>
      <c r="H29" s="46"/>
    </row>
    <row r="30" spans="1:8" ht="25.5" x14ac:dyDescent="0.2">
      <c r="A30" s="4">
        <v>42</v>
      </c>
      <c r="B30" s="4" t="s">
        <v>104</v>
      </c>
      <c r="C30" s="5" t="s">
        <v>105</v>
      </c>
      <c r="D30" s="6">
        <v>1568</v>
      </c>
      <c r="E30" s="7" t="s">
        <v>61</v>
      </c>
      <c r="F30" s="3" t="s">
        <v>304</v>
      </c>
      <c r="G30" s="28" t="str">
        <f t="shared" si="0"/>
        <v>$ ____________</v>
      </c>
      <c r="H30" s="46"/>
    </row>
    <row r="31" spans="1:8" ht="25.5" x14ac:dyDescent="0.2">
      <c r="A31" s="4">
        <v>45</v>
      </c>
      <c r="B31" s="4" t="s">
        <v>110</v>
      </c>
      <c r="C31" s="5" t="s">
        <v>111</v>
      </c>
      <c r="D31" s="6">
        <v>197</v>
      </c>
      <c r="E31" s="7" t="s">
        <v>61</v>
      </c>
      <c r="F31" s="3" t="s">
        <v>304</v>
      </c>
      <c r="G31" s="28" t="str">
        <f t="shared" si="0"/>
        <v>$ ____________</v>
      </c>
      <c r="H31" s="46"/>
    </row>
    <row r="32" spans="1:8" ht="25.5" x14ac:dyDescent="0.2">
      <c r="A32" s="4">
        <v>48</v>
      </c>
      <c r="B32" s="4" t="s">
        <v>114</v>
      </c>
      <c r="C32" s="5" t="s">
        <v>115</v>
      </c>
      <c r="D32" s="6">
        <v>34</v>
      </c>
      <c r="E32" s="7" t="s">
        <v>57</v>
      </c>
      <c r="F32" s="3" t="s">
        <v>304</v>
      </c>
      <c r="G32" s="28" t="str">
        <f t="shared" si="0"/>
        <v>$ ____________</v>
      </c>
      <c r="H32" s="46"/>
    </row>
    <row r="33" spans="1:8" ht="25.5" x14ac:dyDescent="0.2">
      <c r="A33" s="4">
        <v>49</v>
      </c>
      <c r="B33" s="4" t="s">
        <v>116</v>
      </c>
      <c r="C33" s="5" t="s">
        <v>117</v>
      </c>
      <c r="D33" s="6">
        <v>146</v>
      </c>
      <c r="E33" s="7" t="s">
        <v>57</v>
      </c>
      <c r="F33" s="3" t="s">
        <v>304</v>
      </c>
      <c r="G33" s="28" t="str">
        <f t="shared" si="0"/>
        <v>$ ____________</v>
      </c>
      <c r="H33" s="46"/>
    </row>
    <row r="34" spans="1:8" ht="25.5" x14ac:dyDescent="0.2">
      <c r="A34" s="4">
        <v>50</v>
      </c>
      <c r="B34" s="4" t="s">
        <v>118</v>
      </c>
      <c r="C34" s="5" t="s">
        <v>119</v>
      </c>
      <c r="D34" s="6">
        <v>85</v>
      </c>
      <c r="E34" s="7" t="s">
        <v>57</v>
      </c>
      <c r="F34" s="3" t="s">
        <v>304</v>
      </c>
      <c r="G34" s="28" t="str">
        <f t="shared" si="0"/>
        <v>$ ____________</v>
      </c>
      <c r="H34" s="46"/>
    </row>
    <row r="35" spans="1:8" ht="25.5" x14ac:dyDescent="0.2">
      <c r="A35" s="4">
        <v>51</v>
      </c>
      <c r="B35" s="4" t="s">
        <v>120</v>
      </c>
      <c r="C35" s="5" t="s">
        <v>121</v>
      </c>
      <c r="D35" s="6">
        <v>130</v>
      </c>
      <c r="E35" s="7" t="s">
        <v>295</v>
      </c>
      <c r="F35" s="3" t="s">
        <v>304</v>
      </c>
      <c r="G35" s="28" t="str">
        <f t="shared" si="0"/>
        <v>$ ____________</v>
      </c>
      <c r="H35" s="46"/>
    </row>
    <row r="36" spans="1:8" ht="25.5" x14ac:dyDescent="0.2">
      <c r="A36" s="4">
        <v>70</v>
      </c>
      <c r="B36" s="4" t="s">
        <v>158</v>
      </c>
      <c r="C36" s="5" t="s">
        <v>159</v>
      </c>
      <c r="D36" s="6">
        <v>692</v>
      </c>
      <c r="E36" s="7" t="s">
        <v>58</v>
      </c>
      <c r="F36" s="3" t="s">
        <v>304</v>
      </c>
      <c r="G36" s="28" t="str">
        <f t="shared" si="0"/>
        <v>$ ____________</v>
      </c>
      <c r="H36" s="46"/>
    </row>
    <row r="37" spans="1:8" ht="25.5" x14ac:dyDescent="0.2">
      <c r="A37" s="4">
        <v>74</v>
      </c>
      <c r="B37" s="4" t="s">
        <v>166</v>
      </c>
      <c r="C37" s="5" t="s">
        <v>167</v>
      </c>
      <c r="D37" s="6">
        <v>3511</v>
      </c>
      <c r="E37" s="7" t="s">
        <v>60</v>
      </c>
      <c r="F37" s="3" t="s">
        <v>304</v>
      </c>
      <c r="G37" s="28" t="str">
        <f t="shared" si="0"/>
        <v>$ ____________</v>
      </c>
      <c r="H37" s="46"/>
    </row>
    <row r="38" spans="1:8" ht="25.5" x14ac:dyDescent="0.2">
      <c r="A38" s="4">
        <v>87</v>
      </c>
      <c r="B38" s="4" t="s">
        <v>188</v>
      </c>
      <c r="C38" s="5" t="s">
        <v>189</v>
      </c>
      <c r="D38" s="6">
        <v>2000</v>
      </c>
      <c r="E38" s="7" t="s">
        <v>58</v>
      </c>
      <c r="F38" s="3" t="s">
        <v>304</v>
      </c>
      <c r="G38" s="28" t="str">
        <f t="shared" si="0"/>
        <v>$ ____________</v>
      </c>
      <c r="H38" s="46"/>
    </row>
    <row r="39" spans="1:8" ht="25.5" x14ac:dyDescent="0.2">
      <c r="A39" s="4">
        <v>88</v>
      </c>
      <c r="B39" s="4" t="s">
        <v>190</v>
      </c>
      <c r="C39" s="5" t="s">
        <v>191</v>
      </c>
      <c r="D39" s="6">
        <v>120</v>
      </c>
      <c r="E39" s="7" t="s">
        <v>58</v>
      </c>
      <c r="F39" s="3" t="s">
        <v>304</v>
      </c>
      <c r="G39" s="28" t="str">
        <f t="shared" si="0"/>
        <v>$ ____________</v>
      </c>
      <c r="H39" s="46"/>
    </row>
    <row r="40" spans="1:8" ht="25.5" x14ac:dyDescent="0.2">
      <c r="A40" s="4">
        <v>91</v>
      </c>
      <c r="B40" s="4" t="s">
        <v>195</v>
      </c>
      <c r="C40" s="5" t="s">
        <v>196</v>
      </c>
      <c r="D40" s="6">
        <v>1</v>
      </c>
      <c r="E40" s="7" t="s">
        <v>57</v>
      </c>
      <c r="F40" s="3" t="s">
        <v>304</v>
      </c>
      <c r="G40" s="28" t="str">
        <f t="shared" si="0"/>
        <v>$ ____________</v>
      </c>
      <c r="H40" s="46"/>
    </row>
    <row r="41" spans="1:8" ht="25.5" x14ac:dyDescent="0.2">
      <c r="A41" s="4">
        <v>96</v>
      </c>
      <c r="B41" s="4" t="s">
        <v>205</v>
      </c>
      <c r="C41" s="5" t="s">
        <v>206</v>
      </c>
      <c r="D41" s="6">
        <v>168</v>
      </c>
      <c r="E41" s="7" t="s">
        <v>57</v>
      </c>
      <c r="F41" s="3" t="s">
        <v>304</v>
      </c>
      <c r="G41" s="28" t="str">
        <f t="shared" si="0"/>
        <v>$ ____________</v>
      </c>
      <c r="H41" s="46"/>
    </row>
    <row r="42" spans="1:8" ht="25.5" x14ac:dyDescent="0.2">
      <c r="A42" s="4">
        <v>97</v>
      </c>
      <c r="B42" s="4" t="s">
        <v>207</v>
      </c>
      <c r="C42" s="5" t="s">
        <v>208</v>
      </c>
      <c r="D42" s="6">
        <v>1420</v>
      </c>
      <c r="E42" s="7" t="s">
        <v>58</v>
      </c>
      <c r="F42" s="3" t="s">
        <v>304</v>
      </c>
      <c r="G42" s="28" t="str">
        <f t="shared" si="0"/>
        <v>$ ____________</v>
      </c>
      <c r="H42" s="46"/>
    </row>
    <row r="43" spans="1:8" ht="25.5" x14ac:dyDescent="0.2">
      <c r="A43" s="4">
        <v>98</v>
      </c>
      <c r="B43" s="4" t="s">
        <v>209</v>
      </c>
      <c r="C43" s="5" t="s">
        <v>210</v>
      </c>
      <c r="D43" s="6">
        <v>300</v>
      </c>
      <c r="E43" s="7" t="s">
        <v>57</v>
      </c>
      <c r="F43" s="3" t="s">
        <v>304</v>
      </c>
      <c r="G43" s="28" t="str">
        <f t="shared" si="0"/>
        <v>$ ____________</v>
      </c>
      <c r="H43" s="46"/>
    </row>
    <row r="44" spans="1:8" ht="25.5" x14ac:dyDescent="0.2">
      <c r="A44" s="4">
        <v>100</v>
      </c>
      <c r="B44" s="4" t="s">
        <v>213</v>
      </c>
      <c r="C44" s="5" t="s">
        <v>214</v>
      </c>
      <c r="D44" s="6">
        <v>1220</v>
      </c>
      <c r="E44" s="7" t="s">
        <v>58</v>
      </c>
      <c r="F44" s="3" t="s">
        <v>304</v>
      </c>
      <c r="G44" s="28" t="str">
        <f t="shared" si="0"/>
        <v>$ ____________</v>
      </c>
      <c r="H44" s="46"/>
    </row>
    <row r="45" spans="1:8" ht="25.5" x14ac:dyDescent="0.2">
      <c r="A45" s="4">
        <v>101</v>
      </c>
      <c r="B45" s="4" t="s">
        <v>215</v>
      </c>
      <c r="C45" s="5" t="s">
        <v>216</v>
      </c>
      <c r="D45" s="6">
        <v>580</v>
      </c>
      <c r="E45" s="7" t="s">
        <v>58</v>
      </c>
      <c r="F45" s="3" t="s">
        <v>304</v>
      </c>
      <c r="G45" s="28" t="str">
        <f t="shared" si="0"/>
        <v>$ ____________</v>
      </c>
      <c r="H45" s="46"/>
    </row>
    <row r="46" spans="1:8" ht="25.5" x14ac:dyDescent="0.2">
      <c r="A46" s="4">
        <v>112</v>
      </c>
      <c r="B46" s="4" t="s">
        <v>233</v>
      </c>
      <c r="C46" s="5" t="s">
        <v>234</v>
      </c>
      <c r="D46" s="6">
        <v>11</v>
      </c>
      <c r="E46" s="7" t="s">
        <v>57</v>
      </c>
      <c r="F46" s="3" t="s">
        <v>304</v>
      </c>
      <c r="G46" s="28" t="str">
        <f t="shared" si="0"/>
        <v>$ ____________</v>
      </c>
      <c r="H46" s="46"/>
    </row>
    <row r="47" spans="1:8" ht="25.5" x14ac:dyDescent="0.2">
      <c r="A47" s="4">
        <v>117</v>
      </c>
      <c r="B47" s="4" t="s">
        <v>243</v>
      </c>
      <c r="C47" s="5" t="s">
        <v>244</v>
      </c>
      <c r="D47" s="6">
        <v>500</v>
      </c>
      <c r="E47" s="7" t="s">
        <v>58</v>
      </c>
      <c r="F47" s="3" t="s">
        <v>304</v>
      </c>
      <c r="G47" s="28" t="str">
        <f t="shared" si="0"/>
        <v>$ ____________</v>
      </c>
      <c r="H47" s="46"/>
    </row>
    <row r="48" spans="1:8" ht="25.5" x14ac:dyDescent="0.2">
      <c r="A48" s="4">
        <v>118</v>
      </c>
      <c r="B48" s="4" t="s">
        <v>243</v>
      </c>
      <c r="C48" s="5" t="s">
        <v>245</v>
      </c>
      <c r="D48" s="6">
        <v>14</v>
      </c>
      <c r="E48" s="7" t="s">
        <v>57</v>
      </c>
      <c r="F48" s="3" t="s">
        <v>304</v>
      </c>
      <c r="G48" s="28" t="str">
        <f t="shared" si="0"/>
        <v>$ ____________</v>
      </c>
      <c r="H48" s="46"/>
    </row>
    <row r="49" spans="1:8" ht="25.5" x14ac:dyDescent="0.2">
      <c r="A49" s="4">
        <v>119</v>
      </c>
      <c r="B49" s="4" t="s">
        <v>246</v>
      </c>
      <c r="C49" s="5" t="s">
        <v>247</v>
      </c>
      <c r="D49" s="6">
        <v>1</v>
      </c>
      <c r="E49" s="7" t="s">
        <v>298</v>
      </c>
      <c r="F49" s="3" t="s">
        <v>304</v>
      </c>
      <c r="G49" s="28" t="str">
        <f t="shared" si="0"/>
        <v>$ ____________</v>
      </c>
      <c r="H49" s="46"/>
    </row>
    <row r="50" spans="1:8" ht="25.5" x14ac:dyDescent="0.2">
      <c r="A50" s="4">
        <v>120</v>
      </c>
      <c r="B50" s="4" t="s">
        <v>248</v>
      </c>
      <c r="C50" s="5" t="s">
        <v>249</v>
      </c>
      <c r="D50" s="6">
        <v>1</v>
      </c>
      <c r="E50" s="7" t="s">
        <v>298</v>
      </c>
      <c r="F50" s="3" t="s">
        <v>304</v>
      </c>
      <c r="G50" s="28" t="str">
        <f t="shared" si="0"/>
        <v>$ ____________</v>
      </c>
      <c r="H50" s="46"/>
    </row>
    <row r="51" spans="1:8" ht="25.5" x14ac:dyDescent="0.2">
      <c r="A51" s="4">
        <v>124</v>
      </c>
      <c r="B51" s="4" t="s">
        <v>255</v>
      </c>
      <c r="C51" s="5" t="s">
        <v>256</v>
      </c>
      <c r="D51" s="6">
        <v>85</v>
      </c>
      <c r="E51" s="7" t="s">
        <v>62</v>
      </c>
      <c r="F51" s="3" t="s">
        <v>304</v>
      </c>
      <c r="G51" s="28" t="str">
        <f t="shared" si="0"/>
        <v>$ ____________</v>
      </c>
      <c r="H51" s="46"/>
    </row>
    <row r="52" spans="1:8" ht="25.5" x14ac:dyDescent="0.2">
      <c r="A52" s="4">
        <v>125</v>
      </c>
      <c r="B52" s="4" t="s">
        <v>257</v>
      </c>
      <c r="C52" s="5" t="s">
        <v>258</v>
      </c>
      <c r="D52" s="6">
        <v>10</v>
      </c>
      <c r="E52" s="7" t="s">
        <v>299</v>
      </c>
      <c r="F52" s="3" t="s">
        <v>304</v>
      </c>
      <c r="G52" s="28" t="str">
        <f t="shared" si="0"/>
        <v>$ ____________</v>
      </c>
      <c r="H52" s="46"/>
    </row>
    <row r="53" spans="1:8" ht="25.5" x14ac:dyDescent="0.2">
      <c r="A53" s="4">
        <v>126</v>
      </c>
      <c r="B53" s="4" t="s">
        <v>259</v>
      </c>
      <c r="C53" s="5" t="s">
        <v>260</v>
      </c>
      <c r="D53" s="6">
        <v>16</v>
      </c>
      <c r="E53" s="7" t="s">
        <v>299</v>
      </c>
      <c r="F53" s="3" t="s">
        <v>304</v>
      </c>
      <c r="G53" s="28" t="str">
        <f t="shared" si="0"/>
        <v>$ ____________</v>
      </c>
      <c r="H53" s="46"/>
    </row>
    <row r="54" spans="1:8" ht="25.5" x14ac:dyDescent="0.2">
      <c r="A54" s="4">
        <v>131</v>
      </c>
      <c r="B54" s="4" t="s">
        <v>269</v>
      </c>
      <c r="C54" s="5" t="s">
        <v>270</v>
      </c>
      <c r="D54" s="6">
        <v>50</v>
      </c>
      <c r="E54" s="7" t="s">
        <v>299</v>
      </c>
      <c r="F54" s="3" t="s">
        <v>304</v>
      </c>
      <c r="G54" s="28" t="str">
        <f t="shared" si="0"/>
        <v>$ ____________</v>
      </c>
      <c r="H54" s="46"/>
    </row>
    <row r="55" spans="1:8" ht="25.5" x14ac:dyDescent="0.2">
      <c r="A55" s="4">
        <v>132</v>
      </c>
      <c r="B55" s="4" t="s">
        <v>271</v>
      </c>
      <c r="C55" s="5" t="s">
        <v>272</v>
      </c>
      <c r="D55" s="6">
        <v>12</v>
      </c>
      <c r="E55" s="7" t="s">
        <v>299</v>
      </c>
      <c r="F55" s="3" t="s">
        <v>304</v>
      </c>
      <c r="G55" s="28" t="str">
        <f t="shared" si="0"/>
        <v>$ ____________</v>
      </c>
      <c r="H55" s="46"/>
    </row>
    <row r="56" spans="1:8" x14ac:dyDescent="0.2">
      <c r="A56" s="4">
        <v>137</v>
      </c>
      <c r="B56" s="4">
        <v>630</v>
      </c>
      <c r="C56" s="5" t="s">
        <v>281</v>
      </c>
      <c r="D56" s="6">
        <v>1</v>
      </c>
      <c r="E56" s="7" t="s">
        <v>298</v>
      </c>
      <c r="F56" s="3" t="s">
        <v>304</v>
      </c>
      <c r="G56" s="28" t="str">
        <f t="shared" si="0"/>
        <v>$ ____________</v>
      </c>
      <c r="H56" s="46"/>
    </row>
    <row r="57" spans="1:8" ht="25.5" x14ac:dyDescent="0.2">
      <c r="A57" s="4">
        <v>138</v>
      </c>
      <c r="B57" s="4" t="s">
        <v>282</v>
      </c>
      <c r="C57" s="5" t="s">
        <v>283</v>
      </c>
      <c r="D57" s="6">
        <v>1</v>
      </c>
      <c r="E57" s="7" t="s">
        <v>300</v>
      </c>
      <c r="F57" s="28">
        <v>50</v>
      </c>
      <c r="G57" s="28">
        <f t="shared" ref="G57:G62" si="1">IF($F57="$ ____________","$ ____________",$D57*$F57)</f>
        <v>50</v>
      </c>
      <c r="H57" s="46"/>
    </row>
    <row r="58" spans="1:8" ht="25.5" x14ac:dyDescent="0.2">
      <c r="A58" s="4">
        <v>139</v>
      </c>
      <c r="B58" s="4" t="s">
        <v>284</v>
      </c>
      <c r="C58" s="5" t="s">
        <v>285</v>
      </c>
      <c r="D58" s="6">
        <v>1</v>
      </c>
      <c r="E58" s="7" t="s">
        <v>300</v>
      </c>
      <c r="F58" s="28">
        <v>200</v>
      </c>
      <c r="G58" s="28">
        <f t="shared" si="1"/>
        <v>200</v>
      </c>
      <c r="H58" s="46"/>
    </row>
    <row r="59" spans="1:8" ht="25.5" x14ac:dyDescent="0.2">
      <c r="A59" s="4">
        <v>140</v>
      </c>
      <c r="B59" s="4" t="s">
        <v>286</v>
      </c>
      <c r="C59" s="5" t="s">
        <v>287</v>
      </c>
      <c r="D59" s="6">
        <v>64</v>
      </c>
      <c r="E59" s="7" t="s">
        <v>62</v>
      </c>
      <c r="F59" s="28">
        <v>2.5</v>
      </c>
      <c r="G59" s="28">
        <f t="shared" si="1"/>
        <v>160</v>
      </c>
      <c r="H59" s="46"/>
    </row>
    <row r="60" spans="1:8" ht="25.5" x14ac:dyDescent="0.2">
      <c r="A60" s="4">
        <v>141</v>
      </c>
      <c r="B60" s="4" t="s">
        <v>288</v>
      </c>
      <c r="C60" s="5" t="s">
        <v>289</v>
      </c>
      <c r="D60" s="6">
        <v>1</v>
      </c>
      <c r="E60" s="7" t="s">
        <v>300</v>
      </c>
      <c r="F60" s="28">
        <v>1300</v>
      </c>
      <c r="G60" s="28">
        <f t="shared" si="1"/>
        <v>1300</v>
      </c>
      <c r="H60" s="46"/>
    </row>
    <row r="61" spans="1:8" ht="25.5" x14ac:dyDescent="0.2">
      <c r="A61" s="4">
        <v>142</v>
      </c>
      <c r="B61" s="4" t="s">
        <v>290</v>
      </c>
      <c r="C61" s="5" t="s">
        <v>291</v>
      </c>
      <c r="D61" s="6">
        <v>1</v>
      </c>
      <c r="E61" s="7" t="s">
        <v>300</v>
      </c>
      <c r="F61" s="28">
        <v>600</v>
      </c>
      <c r="G61" s="28">
        <f t="shared" si="1"/>
        <v>600</v>
      </c>
      <c r="H61" s="46"/>
    </row>
    <row r="62" spans="1:8" ht="25.5" x14ac:dyDescent="0.2">
      <c r="A62" s="4">
        <v>143</v>
      </c>
      <c r="B62" s="4" t="s">
        <v>292</v>
      </c>
      <c r="C62" s="5" t="s">
        <v>293</v>
      </c>
      <c r="D62" s="6">
        <v>1</v>
      </c>
      <c r="E62" s="7" t="s">
        <v>300</v>
      </c>
      <c r="F62" s="28">
        <v>2000</v>
      </c>
      <c r="G62" s="28">
        <f t="shared" si="1"/>
        <v>2000</v>
      </c>
      <c r="H62" s="46"/>
    </row>
    <row r="63" spans="1:8" ht="25.5" x14ac:dyDescent="0.2">
      <c r="A63" s="4" t="s">
        <v>14</v>
      </c>
      <c r="B63" s="4" t="s">
        <v>11</v>
      </c>
      <c r="C63" s="5" t="s">
        <v>15</v>
      </c>
      <c r="D63" s="26" t="s">
        <v>12</v>
      </c>
      <c r="E63" s="7" t="s">
        <v>12</v>
      </c>
      <c r="F63" s="29" t="s">
        <v>0</v>
      </c>
      <c r="G63" s="2">
        <v>15000</v>
      </c>
      <c r="H63" s="46"/>
    </row>
    <row r="64" spans="1:8" ht="16.5" thickBot="1" x14ac:dyDescent="0.3">
      <c r="A64" s="30"/>
      <c r="B64" s="31"/>
      <c r="C64" s="32"/>
      <c r="D64" s="33"/>
      <c r="E64" s="34" t="s">
        <v>307</v>
      </c>
      <c r="F64" s="35" t="s">
        <v>10</v>
      </c>
      <c r="G64" s="36">
        <f>SUM(G10:G63)</f>
        <v>19310</v>
      </c>
    </row>
    <row r="65" spans="1:7" ht="15.75" x14ac:dyDescent="0.25">
      <c r="A65" s="30"/>
      <c r="B65" s="31"/>
      <c r="C65" s="32"/>
      <c r="D65" s="33"/>
      <c r="E65" s="34"/>
      <c r="F65" s="37"/>
      <c r="G65" s="38"/>
    </row>
    <row r="66" spans="1:7" ht="15.75" x14ac:dyDescent="0.25">
      <c r="A66" s="30"/>
      <c r="B66" s="39" t="s">
        <v>7</v>
      </c>
      <c r="C66" s="40"/>
      <c r="D66" s="38"/>
      <c r="E66" s="41"/>
      <c r="F66" s="42"/>
      <c r="G66" s="42"/>
    </row>
    <row r="67" spans="1:7" ht="16.5" thickBot="1" x14ac:dyDescent="0.3">
      <c r="A67" s="30"/>
      <c r="B67" s="43"/>
      <c r="C67" s="44"/>
      <c r="D67" s="45"/>
      <c r="E67" s="45"/>
      <c r="F67" s="45"/>
      <c r="G67" s="41" t="s">
        <v>8</v>
      </c>
    </row>
  </sheetData>
  <sheetProtection algorithmName="SHA-512" hashValue="ISh/w+tsaKzUSRXet37GpObDXMfcm+AnHuHHnWSzvjC8GFuxaOQ3pLM/ftEaI8gisjGybwKqTRNcImPRY3lf5Q==" saltValue="VufYe4wN++DVb5nIgFd0/Q==" spinCount="100000" sheet="1" objects="1" scenarios="1" selectLockedCells="1"/>
  <mergeCells count="6">
    <mergeCell ref="C5:G5"/>
    <mergeCell ref="A1:G1"/>
    <mergeCell ref="A2:G2"/>
    <mergeCell ref="A3:G3"/>
    <mergeCell ref="A5:B5"/>
    <mergeCell ref="A7:G7"/>
  </mergeCells>
  <printOptions horizontalCentered="1"/>
  <pageMargins left="0.75" right="0.5" top="0.75" bottom="0.5" header="0.5" footer="0.5"/>
  <pageSetup scale="90" fitToHeight="6" orientation="portrait" blackAndWhite="1" verticalDpi="300" r:id="rId1"/>
  <headerFooter alignWithMargins="0">
    <oddFooter>&amp;C&amp;"Times New Roman,Regular"BF-2 (&amp;P of &amp;N)</oddFooter>
  </headerFooter>
  <rowBreaks count="2" manualBreakCount="2">
    <brk id="36" max="7" man="1"/>
    <brk id="6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66"/>
  <sheetViews>
    <sheetView topLeftCell="A40" workbookViewId="0">
      <selection activeCell="F55" sqref="F55"/>
    </sheetView>
  </sheetViews>
  <sheetFormatPr defaultRowHeight="15" x14ac:dyDescent="0.2"/>
  <cols>
    <col min="1" max="1" width="4.77734375" style="103" customWidth="1"/>
    <col min="2" max="2" width="6.77734375" style="103" customWidth="1"/>
    <col min="3" max="3" width="25.77734375" style="104" customWidth="1"/>
    <col min="4" max="4" width="8.21875" style="105" customWidth="1"/>
    <col min="5" max="5" width="8.21875" style="106" customWidth="1"/>
    <col min="6" max="6" width="13" style="14" customWidth="1"/>
    <col min="7" max="7" width="13.88671875" style="14" customWidth="1"/>
    <col min="8" max="8" width="1.88671875" style="14" customWidth="1"/>
    <col min="9" max="16384" width="8.88671875" style="14"/>
  </cols>
  <sheetData>
    <row r="1" spans="1:8" ht="20.25" x14ac:dyDescent="0.3">
      <c r="A1" s="77" t="str">
        <f>'Bid Sch_Base'!$A1</f>
        <v>Bid Schedule</v>
      </c>
      <c r="B1" s="77"/>
      <c r="C1" s="77"/>
      <c r="D1" s="77"/>
      <c r="E1" s="77"/>
      <c r="F1" s="77"/>
      <c r="G1" s="77"/>
      <c r="H1" s="1"/>
    </row>
    <row r="2" spans="1:8" ht="20.25" x14ac:dyDescent="0.3">
      <c r="A2" s="92" t="str">
        <f>'Bid Sch_Base'!$A2</f>
        <v>NORTH AVENUE COMPLETE STREETS (12th Street to 23rd Street)</v>
      </c>
      <c r="B2" s="92"/>
      <c r="C2" s="92"/>
      <c r="D2" s="92"/>
      <c r="E2" s="92"/>
      <c r="F2" s="92"/>
      <c r="G2" s="92"/>
      <c r="H2" s="81"/>
    </row>
    <row r="3" spans="1:8" ht="20.25" x14ac:dyDescent="0.3">
      <c r="A3" s="92" t="str">
        <f>'Bid Sch_Base'!$A3</f>
        <v>IFB-4156-16-DH</v>
      </c>
      <c r="B3" s="92"/>
      <c r="C3" s="92"/>
      <c r="D3" s="92"/>
      <c r="E3" s="92"/>
      <c r="F3" s="92"/>
      <c r="G3" s="92"/>
      <c r="H3" s="80"/>
    </row>
    <row r="4" spans="1:8" ht="20.25" x14ac:dyDescent="0.3">
      <c r="A4" s="80"/>
      <c r="B4" s="80"/>
      <c r="C4" s="80"/>
      <c r="D4" s="80"/>
      <c r="E4" s="80"/>
      <c r="F4" s="80"/>
      <c r="G4" s="80"/>
      <c r="H4" s="80"/>
    </row>
    <row r="5" spans="1:8" ht="20.25" x14ac:dyDescent="0.3">
      <c r="A5" s="93" t="str">
        <f>'Bid Sch_Base'!$A$5</f>
        <v>Company:</v>
      </c>
      <c r="B5" s="93" t="str">
        <f>'Bid Sch_Base'!$A$5</f>
        <v>Company:</v>
      </c>
      <c r="C5" s="91" t="str">
        <f>IF('Bid Sch_Base'!$C$5="","",'Bid Sch_Base'!$C$5)</f>
        <v/>
      </c>
      <c r="D5" s="91"/>
      <c r="E5" s="91"/>
      <c r="F5" s="91"/>
      <c r="G5" s="91"/>
      <c r="H5" s="80"/>
    </row>
    <row r="6" spans="1:8" ht="20.25" x14ac:dyDescent="0.3">
      <c r="A6" s="80"/>
      <c r="B6" s="80"/>
      <c r="C6" s="80"/>
      <c r="D6" s="80"/>
      <c r="E6" s="80"/>
      <c r="F6" s="80"/>
      <c r="G6" s="80"/>
      <c r="H6" s="80"/>
    </row>
    <row r="7" spans="1:8" s="96" customFormat="1" ht="15.75" customHeight="1" x14ac:dyDescent="0.2">
      <c r="A7" s="94" t="s">
        <v>359</v>
      </c>
      <c r="B7" s="94"/>
      <c r="C7" s="94"/>
      <c r="D7" s="94"/>
      <c r="E7" s="94"/>
      <c r="F7" s="94"/>
      <c r="G7" s="94"/>
      <c r="H7" s="95"/>
    </row>
    <row r="8" spans="1:8" ht="25.5" x14ac:dyDescent="0.2">
      <c r="A8" s="17" t="s">
        <v>1</v>
      </c>
      <c r="B8" s="17" t="s">
        <v>9</v>
      </c>
      <c r="C8" s="97" t="s">
        <v>2</v>
      </c>
      <c r="D8" s="98" t="s">
        <v>3</v>
      </c>
      <c r="E8" s="99" t="s">
        <v>4</v>
      </c>
      <c r="F8" s="21" t="s">
        <v>5</v>
      </c>
      <c r="G8" s="21" t="s">
        <v>6</v>
      </c>
      <c r="H8" s="1"/>
    </row>
    <row r="9" spans="1:8" x14ac:dyDescent="0.2">
      <c r="A9" s="100"/>
      <c r="B9" s="100"/>
      <c r="C9" s="101"/>
      <c r="D9" s="26"/>
      <c r="E9" s="102"/>
      <c r="F9" s="26"/>
      <c r="G9" s="27"/>
      <c r="H9" s="1"/>
    </row>
    <row r="10" spans="1:8" ht="25.5" x14ac:dyDescent="0.2">
      <c r="A10" s="4">
        <v>1</v>
      </c>
      <c r="B10" s="4" t="s">
        <v>16</v>
      </c>
      <c r="C10" s="47" t="s">
        <v>17</v>
      </c>
      <c r="D10" s="6">
        <v>0.56000000000000005</v>
      </c>
      <c r="E10" s="48" t="s">
        <v>56</v>
      </c>
      <c r="F10" s="3" t="s">
        <v>304</v>
      </c>
      <c r="G10" s="28" t="str">
        <f>IF($D10="","",IF($F10="$ ____________","$ ____________",$D10*$F10))</f>
        <v>$ ____________</v>
      </c>
      <c r="H10" s="49"/>
    </row>
    <row r="11" spans="1:8" ht="25.5" x14ac:dyDescent="0.2">
      <c r="A11" s="4">
        <v>3</v>
      </c>
      <c r="B11" s="4" t="s">
        <v>20</v>
      </c>
      <c r="C11" s="47" t="s">
        <v>21</v>
      </c>
      <c r="D11" s="6">
        <v>6</v>
      </c>
      <c r="E11" s="48" t="s">
        <v>57</v>
      </c>
      <c r="F11" s="3" t="s">
        <v>304</v>
      </c>
      <c r="G11" s="28" t="str">
        <f t="shared" ref="G11:G55" si="0">IF($D11="","",IF($F11="$ ____________","$ ____________",$D11*$F11))</f>
        <v>$ ____________</v>
      </c>
      <c r="H11" s="49"/>
    </row>
    <row r="12" spans="1:8" ht="25.5" x14ac:dyDescent="0.2">
      <c r="A12" s="4">
        <v>9</v>
      </c>
      <c r="B12" s="4" t="s">
        <v>32</v>
      </c>
      <c r="C12" s="47" t="s">
        <v>33</v>
      </c>
      <c r="D12" s="6">
        <v>765</v>
      </c>
      <c r="E12" s="48" t="s">
        <v>59</v>
      </c>
      <c r="F12" s="3" t="s">
        <v>304</v>
      </c>
      <c r="G12" s="28" t="str">
        <f t="shared" si="0"/>
        <v>$ ____________</v>
      </c>
      <c r="H12" s="49"/>
    </row>
    <row r="13" spans="1:8" ht="25.5" x14ac:dyDescent="0.2">
      <c r="A13" s="4">
        <v>12</v>
      </c>
      <c r="B13" s="4" t="s">
        <v>38</v>
      </c>
      <c r="C13" s="5" t="s">
        <v>39</v>
      </c>
      <c r="D13" s="6">
        <v>639</v>
      </c>
      <c r="E13" s="48" t="s">
        <v>58</v>
      </c>
      <c r="F13" s="3" t="s">
        <v>304</v>
      </c>
      <c r="G13" s="28" t="str">
        <f t="shared" si="0"/>
        <v>$ ____________</v>
      </c>
      <c r="H13" s="49"/>
    </row>
    <row r="14" spans="1:8" ht="25.5" x14ac:dyDescent="0.2">
      <c r="A14" s="4">
        <v>13</v>
      </c>
      <c r="B14" s="4" t="s">
        <v>40</v>
      </c>
      <c r="C14" s="5" t="s">
        <v>41</v>
      </c>
      <c r="D14" s="6">
        <v>5</v>
      </c>
      <c r="E14" s="48" t="s">
        <v>59</v>
      </c>
      <c r="F14" s="3" t="s">
        <v>304</v>
      </c>
      <c r="G14" s="28" t="str">
        <f t="shared" si="0"/>
        <v>$ ____________</v>
      </c>
      <c r="H14" s="49"/>
    </row>
    <row r="15" spans="1:8" ht="25.5" x14ac:dyDescent="0.2">
      <c r="A15" s="4">
        <v>19</v>
      </c>
      <c r="B15" s="4" t="s">
        <v>52</v>
      </c>
      <c r="C15" s="5" t="s">
        <v>53</v>
      </c>
      <c r="D15" s="6">
        <v>166</v>
      </c>
      <c r="E15" s="48" t="s">
        <v>61</v>
      </c>
      <c r="F15" s="3" t="s">
        <v>304</v>
      </c>
      <c r="G15" s="28" t="str">
        <f t="shared" si="0"/>
        <v>$ ____________</v>
      </c>
      <c r="H15" s="49"/>
    </row>
    <row r="16" spans="1:8" ht="25.5" x14ac:dyDescent="0.2">
      <c r="A16" s="4">
        <v>20</v>
      </c>
      <c r="B16" s="4" t="s">
        <v>54</v>
      </c>
      <c r="C16" s="5" t="s">
        <v>55</v>
      </c>
      <c r="D16" s="6">
        <v>8</v>
      </c>
      <c r="E16" s="48" t="s">
        <v>62</v>
      </c>
      <c r="F16" s="3" t="s">
        <v>304</v>
      </c>
      <c r="G16" s="28" t="str">
        <f t="shared" si="0"/>
        <v>$ ____________</v>
      </c>
      <c r="H16" s="49"/>
    </row>
    <row r="17" spans="1:8" ht="25.5" x14ac:dyDescent="0.2">
      <c r="A17" s="4">
        <v>21</v>
      </c>
      <c r="B17" s="4" t="s">
        <v>63</v>
      </c>
      <c r="C17" s="5" t="s">
        <v>64</v>
      </c>
      <c r="D17" s="6">
        <v>6</v>
      </c>
      <c r="E17" s="7" t="s">
        <v>62</v>
      </c>
      <c r="F17" s="3" t="s">
        <v>304</v>
      </c>
      <c r="G17" s="28" t="str">
        <f t="shared" si="0"/>
        <v>$ ____________</v>
      </c>
      <c r="H17" s="49"/>
    </row>
    <row r="18" spans="1:8" ht="25.5" x14ac:dyDescent="0.2">
      <c r="A18" s="4">
        <v>22</v>
      </c>
      <c r="B18" s="4" t="s">
        <v>65</v>
      </c>
      <c r="C18" s="5" t="s">
        <v>66</v>
      </c>
      <c r="D18" s="6">
        <v>1100</v>
      </c>
      <c r="E18" s="7" t="s">
        <v>61</v>
      </c>
      <c r="F18" s="3" t="s">
        <v>304</v>
      </c>
      <c r="G18" s="28" t="str">
        <f t="shared" si="0"/>
        <v>$ ____________</v>
      </c>
      <c r="H18" s="49"/>
    </row>
    <row r="19" spans="1:8" ht="25.5" x14ac:dyDescent="0.2">
      <c r="A19" s="4">
        <v>23</v>
      </c>
      <c r="B19" s="4" t="s">
        <v>67</v>
      </c>
      <c r="C19" s="5" t="s">
        <v>68</v>
      </c>
      <c r="D19" s="6">
        <v>2</v>
      </c>
      <c r="E19" s="7" t="s">
        <v>58</v>
      </c>
      <c r="F19" s="3" t="s">
        <v>304</v>
      </c>
      <c r="G19" s="28" t="str">
        <f t="shared" si="0"/>
        <v>$ ____________</v>
      </c>
      <c r="H19" s="49"/>
    </row>
    <row r="20" spans="1:8" ht="25.5" x14ac:dyDescent="0.2">
      <c r="A20" s="4">
        <v>24</v>
      </c>
      <c r="B20" s="4" t="s">
        <v>69</v>
      </c>
      <c r="C20" s="5" t="s">
        <v>70</v>
      </c>
      <c r="D20" s="6">
        <v>1</v>
      </c>
      <c r="E20" s="7" t="s">
        <v>57</v>
      </c>
      <c r="F20" s="3" t="s">
        <v>304</v>
      </c>
      <c r="G20" s="28" t="str">
        <f t="shared" si="0"/>
        <v>$ ____________</v>
      </c>
      <c r="H20" s="49"/>
    </row>
    <row r="21" spans="1:8" ht="25.5" x14ac:dyDescent="0.2">
      <c r="A21" s="4">
        <v>25</v>
      </c>
      <c r="B21" s="4" t="s">
        <v>71</v>
      </c>
      <c r="C21" s="5" t="s">
        <v>72</v>
      </c>
      <c r="D21" s="6">
        <v>25</v>
      </c>
      <c r="E21" s="7" t="s">
        <v>58</v>
      </c>
      <c r="F21" s="3" t="s">
        <v>304</v>
      </c>
      <c r="G21" s="28" t="str">
        <f t="shared" si="0"/>
        <v>$ ____________</v>
      </c>
      <c r="H21" s="49"/>
    </row>
    <row r="22" spans="1:8" ht="25.5" x14ac:dyDescent="0.2">
      <c r="A22" s="4">
        <v>26</v>
      </c>
      <c r="B22" s="4" t="s">
        <v>73</v>
      </c>
      <c r="C22" s="5" t="s">
        <v>74</v>
      </c>
      <c r="D22" s="6">
        <v>1</v>
      </c>
      <c r="E22" s="7" t="s">
        <v>57</v>
      </c>
      <c r="F22" s="3" t="s">
        <v>304</v>
      </c>
      <c r="G22" s="28" t="str">
        <f t="shared" si="0"/>
        <v>$ ____________</v>
      </c>
      <c r="H22" s="49"/>
    </row>
    <row r="23" spans="1:8" ht="25.5" x14ac:dyDescent="0.2">
      <c r="A23" s="4">
        <v>27</v>
      </c>
      <c r="B23" s="4" t="s">
        <v>75</v>
      </c>
      <c r="C23" s="5" t="s">
        <v>76</v>
      </c>
      <c r="D23" s="6">
        <v>8</v>
      </c>
      <c r="E23" s="7" t="s">
        <v>62</v>
      </c>
      <c r="F23" s="3" t="s">
        <v>304</v>
      </c>
      <c r="G23" s="28" t="str">
        <f t="shared" si="0"/>
        <v>$ ____________</v>
      </c>
      <c r="H23" s="49"/>
    </row>
    <row r="24" spans="1:8" ht="25.5" x14ac:dyDescent="0.2">
      <c r="A24" s="4">
        <v>28</v>
      </c>
      <c r="B24" s="4" t="s">
        <v>77</v>
      </c>
      <c r="C24" s="5" t="s">
        <v>78</v>
      </c>
      <c r="D24" s="6">
        <v>8</v>
      </c>
      <c r="E24" s="7" t="s">
        <v>62</v>
      </c>
      <c r="F24" s="3" t="s">
        <v>304</v>
      </c>
      <c r="G24" s="28" t="str">
        <f t="shared" si="0"/>
        <v>$ ____________</v>
      </c>
      <c r="H24" s="49"/>
    </row>
    <row r="25" spans="1:8" ht="25.5" x14ac:dyDescent="0.2">
      <c r="A25" s="4">
        <v>29</v>
      </c>
      <c r="B25" s="4" t="s">
        <v>79</v>
      </c>
      <c r="C25" s="5" t="s">
        <v>80</v>
      </c>
      <c r="D25" s="6">
        <v>24</v>
      </c>
      <c r="E25" s="7" t="s">
        <v>294</v>
      </c>
      <c r="F25" s="3" t="s">
        <v>304</v>
      </c>
      <c r="G25" s="28" t="str">
        <f t="shared" si="0"/>
        <v>$ ____________</v>
      </c>
      <c r="H25" s="49"/>
    </row>
    <row r="26" spans="1:8" ht="25.5" x14ac:dyDescent="0.2">
      <c r="A26" s="4">
        <v>33</v>
      </c>
      <c r="B26" s="4" t="s">
        <v>87</v>
      </c>
      <c r="C26" s="5" t="s">
        <v>88</v>
      </c>
      <c r="D26" s="6">
        <v>3</v>
      </c>
      <c r="E26" s="7" t="s">
        <v>57</v>
      </c>
      <c r="F26" s="3" t="s">
        <v>304</v>
      </c>
      <c r="G26" s="28" t="str">
        <f t="shared" si="0"/>
        <v>$ ____________</v>
      </c>
      <c r="H26" s="49"/>
    </row>
    <row r="27" spans="1:8" ht="25.5" x14ac:dyDescent="0.2">
      <c r="A27" s="4">
        <v>35</v>
      </c>
      <c r="B27" s="4" t="s">
        <v>91</v>
      </c>
      <c r="C27" s="5" t="s">
        <v>92</v>
      </c>
      <c r="D27" s="6">
        <v>1786</v>
      </c>
      <c r="E27" s="7" t="s">
        <v>58</v>
      </c>
      <c r="F27" s="3" t="s">
        <v>304</v>
      </c>
      <c r="G27" s="28" t="str">
        <f t="shared" si="0"/>
        <v>$ ____________</v>
      </c>
      <c r="H27" s="49"/>
    </row>
    <row r="28" spans="1:8" ht="25.5" x14ac:dyDescent="0.2">
      <c r="A28" s="4">
        <v>36</v>
      </c>
      <c r="B28" s="4" t="s">
        <v>91</v>
      </c>
      <c r="C28" s="5" t="s">
        <v>93</v>
      </c>
      <c r="D28" s="6">
        <v>565</v>
      </c>
      <c r="E28" s="7" t="s">
        <v>58</v>
      </c>
      <c r="F28" s="3" t="s">
        <v>304</v>
      </c>
      <c r="G28" s="28" t="str">
        <f t="shared" si="0"/>
        <v>$ ____________</v>
      </c>
      <c r="H28" s="49"/>
    </row>
    <row r="29" spans="1:8" ht="25.5" x14ac:dyDescent="0.2">
      <c r="A29" s="4">
        <v>37</v>
      </c>
      <c r="B29" s="4" t="s">
        <v>94</v>
      </c>
      <c r="C29" s="5" t="s">
        <v>95</v>
      </c>
      <c r="D29" s="6">
        <v>1</v>
      </c>
      <c r="E29" s="7" t="s">
        <v>57</v>
      </c>
      <c r="F29" s="3" t="s">
        <v>304</v>
      </c>
      <c r="G29" s="28" t="str">
        <f t="shared" si="0"/>
        <v>$ ____________</v>
      </c>
      <c r="H29" s="49"/>
    </row>
    <row r="30" spans="1:8" ht="25.5" x14ac:dyDescent="0.2">
      <c r="A30" s="4">
        <v>41</v>
      </c>
      <c r="B30" s="4" t="s">
        <v>102</v>
      </c>
      <c r="C30" s="5" t="s">
        <v>103</v>
      </c>
      <c r="D30" s="6">
        <v>5.0000000000000001E-3</v>
      </c>
      <c r="E30" s="7" t="s">
        <v>56</v>
      </c>
      <c r="F30" s="3" t="s">
        <v>304</v>
      </c>
      <c r="G30" s="28" t="str">
        <f t="shared" si="0"/>
        <v>$ ____________</v>
      </c>
      <c r="H30" s="49"/>
    </row>
    <row r="31" spans="1:8" ht="25.5" x14ac:dyDescent="0.2">
      <c r="A31" s="4">
        <v>42</v>
      </c>
      <c r="B31" s="4" t="s">
        <v>104</v>
      </c>
      <c r="C31" s="5" t="s">
        <v>105</v>
      </c>
      <c r="D31" s="6">
        <v>29</v>
      </c>
      <c r="E31" s="7" t="s">
        <v>61</v>
      </c>
      <c r="F31" s="3" t="s">
        <v>304</v>
      </c>
      <c r="G31" s="28" t="str">
        <f t="shared" si="0"/>
        <v>$ ____________</v>
      </c>
      <c r="H31" s="49"/>
    </row>
    <row r="32" spans="1:8" ht="25.5" x14ac:dyDescent="0.2">
      <c r="A32" s="4">
        <v>43</v>
      </c>
      <c r="B32" s="4" t="s">
        <v>106</v>
      </c>
      <c r="C32" s="5" t="s">
        <v>107</v>
      </c>
      <c r="D32" s="6">
        <v>0.54</v>
      </c>
      <c r="E32" s="7" t="s">
        <v>56</v>
      </c>
      <c r="F32" s="3" t="s">
        <v>304</v>
      </c>
      <c r="G32" s="28" t="str">
        <f t="shared" si="0"/>
        <v>$ ____________</v>
      </c>
      <c r="H32" s="49"/>
    </row>
    <row r="33" spans="1:8" ht="25.5" x14ac:dyDescent="0.2">
      <c r="A33" s="4">
        <v>44</v>
      </c>
      <c r="B33" s="4" t="s">
        <v>108</v>
      </c>
      <c r="C33" s="5" t="s">
        <v>109</v>
      </c>
      <c r="D33" s="6">
        <v>0.54</v>
      </c>
      <c r="E33" s="7" t="s">
        <v>56</v>
      </c>
      <c r="F33" s="3" t="s">
        <v>304</v>
      </c>
      <c r="G33" s="28" t="str">
        <f t="shared" si="0"/>
        <v>$ ____________</v>
      </c>
      <c r="H33" s="49"/>
    </row>
    <row r="34" spans="1:8" ht="25.5" x14ac:dyDescent="0.2">
      <c r="A34" s="4">
        <v>47</v>
      </c>
      <c r="B34" s="4" t="s">
        <v>112</v>
      </c>
      <c r="C34" s="5" t="s">
        <v>113</v>
      </c>
      <c r="D34" s="6">
        <v>1820</v>
      </c>
      <c r="E34" s="7" t="s">
        <v>58</v>
      </c>
      <c r="F34" s="3" t="s">
        <v>304</v>
      </c>
      <c r="G34" s="28" t="str">
        <f t="shared" si="0"/>
        <v>$ ____________</v>
      </c>
      <c r="H34" s="49"/>
    </row>
    <row r="35" spans="1:8" ht="25.5" x14ac:dyDescent="0.2">
      <c r="A35" s="4">
        <v>48</v>
      </c>
      <c r="B35" s="4" t="s">
        <v>114</v>
      </c>
      <c r="C35" s="5" t="s">
        <v>115</v>
      </c>
      <c r="D35" s="6">
        <v>16</v>
      </c>
      <c r="E35" s="7" t="s">
        <v>57</v>
      </c>
      <c r="F35" s="3" t="s">
        <v>304</v>
      </c>
      <c r="G35" s="28" t="str">
        <f t="shared" si="0"/>
        <v>$ ____________</v>
      </c>
      <c r="H35" s="49"/>
    </row>
    <row r="36" spans="1:8" ht="25.5" x14ac:dyDescent="0.2">
      <c r="A36" s="4">
        <v>51</v>
      </c>
      <c r="B36" s="4" t="s">
        <v>120</v>
      </c>
      <c r="C36" s="5" t="s">
        <v>121</v>
      </c>
      <c r="D36" s="6">
        <v>364</v>
      </c>
      <c r="E36" s="7" t="s">
        <v>295</v>
      </c>
      <c r="F36" s="3" t="s">
        <v>304</v>
      </c>
      <c r="G36" s="28" t="str">
        <f t="shared" si="0"/>
        <v>$ ____________</v>
      </c>
      <c r="H36" s="49"/>
    </row>
    <row r="37" spans="1:8" ht="25.5" x14ac:dyDescent="0.2">
      <c r="A37" s="4">
        <v>67</v>
      </c>
      <c r="B37" s="4" t="s">
        <v>152</v>
      </c>
      <c r="C37" s="5" t="s">
        <v>153</v>
      </c>
      <c r="D37" s="6">
        <v>1637</v>
      </c>
      <c r="E37" s="7" t="s">
        <v>59</v>
      </c>
      <c r="F37" s="3" t="s">
        <v>304</v>
      </c>
      <c r="G37" s="28" t="str">
        <f t="shared" si="0"/>
        <v>$ ____________</v>
      </c>
      <c r="H37" s="49"/>
    </row>
    <row r="38" spans="1:8" ht="25.5" x14ac:dyDescent="0.2">
      <c r="A38" s="4">
        <v>68</v>
      </c>
      <c r="B38" s="4" t="s">
        <v>154</v>
      </c>
      <c r="C38" s="5" t="s">
        <v>155</v>
      </c>
      <c r="D38" s="6">
        <v>2</v>
      </c>
      <c r="E38" s="7" t="s">
        <v>59</v>
      </c>
      <c r="F38" s="3" t="s">
        <v>304</v>
      </c>
      <c r="G38" s="28" t="str">
        <f t="shared" si="0"/>
        <v>$ ____________</v>
      </c>
      <c r="H38" s="49"/>
    </row>
    <row r="39" spans="1:8" ht="25.5" x14ac:dyDescent="0.2">
      <c r="A39" s="4">
        <v>72</v>
      </c>
      <c r="B39" s="4" t="s">
        <v>162</v>
      </c>
      <c r="C39" s="5" t="s">
        <v>163</v>
      </c>
      <c r="D39" s="6">
        <v>450</v>
      </c>
      <c r="E39" s="7" t="s">
        <v>58</v>
      </c>
      <c r="F39" s="3" t="s">
        <v>304</v>
      </c>
      <c r="G39" s="28" t="str">
        <f t="shared" si="0"/>
        <v>$ ____________</v>
      </c>
      <c r="H39" s="49"/>
    </row>
    <row r="40" spans="1:8" ht="25.5" x14ac:dyDescent="0.2">
      <c r="A40" s="4">
        <v>75</v>
      </c>
      <c r="B40" s="4" t="s">
        <v>168</v>
      </c>
      <c r="C40" s="5" t="s">
        <v>169</v>
      </c>
      <c r="D40" s="6">
        <v>4015</v>
      </c>
      <c r="E40" s="7" t="s">
        <v>58</v>
      </c>
      <c r="F40" s="3" t="s">
        <v>304</v>
      </c>
      <c r="G40" s="28" t="str">
        <f t="shared" si="0"/>
        <v>$ ____________</v>
      </c>
      <c r="H40" s="49"/>
    </row>
    <row r="41" spans="1:8" ht="25.5" x14ac:dyDescent="0.2">
      <c r="A41" s="4">
        <v>77</v>
      </c>
      <c r="B41" s="4" t="s">
        <v>170</v>
      </c>
      <c r="C41" s="5" t="s">
        <v>172</v>
      </c>
      <c r="D41" s="6">
        <v>3700</v>
      </c>
      <c r="E41" s="7" t="s">
        <v>58</v>
      </c>
      <c r="F41" s="3" t="s">
        <v>304</v>
      </c>
      <c r="G41" s="28" t="str">
        <f t="shared" si="0"/>
        <v>$ ____________</v>
      </c>
      <c r="H41" s="49"/>
    </row>
    <row r="42" spans="1:8" ht="25.5" x14ac:dyDescent="0.2">
      <c r="A42" s="4">
        <v>78</v>
      </c>
      <c r="B42" s="4" t="s">
        <v>173</v>
      </c>
      <c r="C42" s="5" t="s">
        <v>174</v>
      </c>
      <c r="D42" s="6">
        <v>38</v>
      </c>
      <c r="E42" s="7" t="s">
        <v>57</v>
      </c>
      <c r="F42" s="3" t="s">
        <v>304</v>
      </c>
      <c r="G42" s="28" t="str">
        <f t="shared" si="0"/>
        <v>$ ____________</v>
      </c>
      <c r="H42" s="49"/>
    </row>
    <row r="43" spans="1:8" ht="25.5" x14ac:dyDescent="0.2">
      <c r="A43" s="4">
        <v>80</v>
      </c>
      <c r="B43" s="4" t="s">
        <v>175</v>
      </c>
      <c r="C43" s="5" t="s">
        <v>177</v>
      </c>
      <c r="D43" s="6">
        <v>7</v>
      </c>
      <c r="E43" s="7" t="s">
        <v>57</v>
      </c>
      <c r="F43" s="3" t="s">
        <v>304</v>
      </c>
      <c r="G43" s="28" t="str">
        <f t="shared" si="0"/>
        <v>$ ____________</v>
      </c>
      <c r="H43" s="49"/>
    </row>
    <row r="44" spans="1:8" ht="25.5" x14ac:dyDescent="0.2">
      <c r="A44" s="4">
        <v>81</v>
      </c>
      <c r="B44" s="4" t="s">
        <v>178</v>
      </c>
      <c r="C44" s="5" t="s">
        <v>179</v>
      </c>
      <c r="D44" s="6">
        <v>1</v>
      </c>
      <c r="E44" s="7" t="s">
        <v>298</v>
      </c>
      <c r="F44" s="3" t="s">
        <v>304</v>
      </c>
      <c r="G44" s="28" t="str">
        <f t="shared" si="0"/>
        <v>$ ____________</v>
      </c>
      <c r="H44" s="49"/>
    </row>
    <row r="45" spans="1:8" ht="25.5" x14ac:dyDescent="0.2">
      <c r="A45" s="4">
        <v>83</v>
      </c>
      <c r="B45" s="4" t="s">
        <v>180</v>
      </c>
      <c r="C45" s="5" t="s">
        <v>181</v>
      </c>
      <c r="D45" s="6">
        <v>37</v>
      </c>
      <c r="E45" s="7" t="s">
        <v>57</v>
      </c>
      <c r="F45" s="3" t="s">
        <v>304</v>
      </c>
      <c r="G45" s="28" t="str">
        <f t="shared" si="0"/>
        <v>$ ____________</v>
      </c>
      <c r="H45" s="49"/>
    </row>
    <row r="46" spans="1:8" ht="25.5" x14ac:dyDescent="0.2">
      <c r="A46" s="4">
        <v>85</v>
      </c>
      <c r="B46" s="4" t="s">
        <v>184</v>
      </c>
      <c r="C46" s="5" t="s">
        <v>185</v>
      </c>
      <c r="D46" s="6">
        <v>3</v>
      </c>
      <c r="E46" s="7" t="s">
        <v>57</v>
      </c>
      <c r="F46" s="3" t="s">
        <v>304</v>
      </c>
      <c r="G46" s="28" t="str">
        <f t="shared" si="0"/>
        <v>$ ____________</v>
      </c>
      <c r="H46" s="49"/>
    </row>
    <row r="47" spans="1:8" ht="25.5" x14ac:dyDescent="0.2">
      <c r="A47" s="4">
        <v>91</v>
      </c>
      <c r="B47" s="4" t="s">
        <v>195</v>
      </c>
      <c r="C47" s="5" t="s">
        <v>196</v>
      </c>
      <c r="D47" s="6">
        <v>1</v>
      </c>
      <c r="E47" s="7" t="s">
        <v>57</v>
      </c>
      <c r="F47" s="3" t="s">
        <v>304</v>
      </c>
      <c r="G47" s="28" t="str">
        <f t="shared" si="0"/>
        <v>$ ____________</v>
      </c>
      <c r="H47" s="49"/>
    </row>
    <row r="48" spans="1:8" ht="25.5" x14ac:dyDescent="0.2">
      <c r="A48" s="4">
        <v>119</v>
      </c>
      <c r="B48" s="4" t="s">
        <v>246</v>
      </c>
      <c r="C48" s="5" t="s">
        <v>247</v>
      </c>
      <c r="D48" s="6">
        <v>1</v>
      </c>
      <c r="E48" s="7" t="s">
        <v>298</v>
      </c>
      <c r="F48" s="3" t="s">
        <v>304</v>
      </c>
      <c r="G48" s="28" t="str">
        <f t="shared" si="0"/>
        <v>$ ____________</v>
      </c>
      <c r="H48" s="49"/>
    </row>
    <row r="49" spans="1:8" ht="25.5" x14ac:dyDescent="0.2">
      <c r="A49" s="4">
        <v>120</v>
      </c>
      <c r="B49" s="4" t="s">
        <v>248</v>
      </c>
      <c r="C49" s="5" t="s">
        <v>249</v>
      </c>
      <c r="D49" s="6">
        <v>1</v>
      </c>
      <c r="E49" s="7" t="s">
        <v>298</v>
      </c>
      <c r="F49" s="3" t="s">
        <v>304</v>
      </c>
      <c r="G49" s="28" t="str">
        <f t="shared" si="0"/>
        <v>$ ____________</v>
      </c>
      <c r="H49" s="49"/>
    </row>
    <row r="50" spans="1:8" ht="25.5" x14ac:dyDescent="0.2">
      <c r="A50" s="4">
        <v>124</v>
      </c>
      <c r="B50" s="4" t="s">
        <v>255</v>
      </c>
      <c r="C50" s="5" t="s">
        <v>256</v>
      </c>
      <c r="D50" s="6">
        <v>85</v>
      </c>
      <c r="E50" s="7" t="s">
        <v>62</v>
      </c>
      <c r="F50" s="3" t="s">
        <v>304</v>
      </c>
      <c r="G50" s="28" t="str">
        <f t="shared" si="0"/>
        <v>$ ____________</v>
      </c>
      <c r="H50" s="49"/>
    </row>
    <row r="51" spans="1:8" ht="25.5" x14ac:dyDescent="0.2">
      <c r="A51" s="4">
        <v>125</v>
      </c>
      <c r="B51" s="4" t="s">
        <v>257</v>
      </c>
      <c r="C51" s="5" t="s">
        <v>258</v>
      </c>
      <c r="D51" s="6">
        <v>10</v>
      </c>
      <c r="E51" s="7" t="s">
        <v>299</v>
      </c>
      <c r="F51" s="3" t="s">
        <v>304</v>
      </c>
      <c r="G51" s="28" t="str">
        <f t="shared" si="0"/>
        <v>$ ____________</v>
      </c>
      <c r="H51" s="49"/>
    </row>
    <row r="52" spans="1:8" ht="25.5" x14ac:dyDescent="0.2">
      <c r="A52" s="4">
        <v>126</v>
      </c>
      <c r="B52" s="4" t="s">
        <v>259</v>
      </c>
      <c r="C52" s="5" t="s">
        <v>260</v>
      </c>
      <c r="D52" s="6">
        <v>16</v>
      </c>
      <c r="E52" s="7" t="s">
        <v>299</v>
      </c>
      <c r="F52" s="3" t="s">
        <v>304</v>
      </c>
      <c r="G52" s="28" t="str">
        <f t="shared" si="0"/>
        <v>$ ____________</v>
      </c>
      <c r="H52" s="49"/>
    </row>
    <row r="53" spans="1:8" ht="25.5" x14ac:dyDescent="0.2">
      <c r="A53" s="4">
        <v>131</v>
      </c>
      <c r="B53" s="4" t="s">
        <v>269</v>
      </c>
      <c r="C53" s="5" t="s">
        <v>270</v>
      </c>
      <c r="D53" s="6">
        <v>50</v>
      </c>
      <c r="E53" s="7" t="s">
        <v>299</v>
      </c>
      <c r="F53" s="3" t="s">
        <v>304</v>
      </c>
      <c r="G53" s="28" t="str">
        <f t="shared" si="0"/>
        <v>$ ____________</v>
      </c>
      <c r="H53" s="49"/>
    </row>
    <row r="54" spans="1:8" ht="25.5" x14ac:dyDescent="0.2">
      <c r="A54" s="4">
        <v>132</v>
      </c>
      <c r="B54" s="4" t="s">
        <v>271</v>
      </c>
      <c r="C54" s="5" t="s">
        <v>272</v>
      </c>
      <c r="D54" s="6">
        <v>12</v>
      </c>
      <c r="E54" s="7" t="s">
        <v>299</v>
      </c>
      <c r="F54" s="3" t="s">
        <v>304</v>
      </c>
      <c r="G54" s="28" t="str">
        <f t="shared" si="0"/>
        <v>$ ____________</v>
      </c>
      <c r="H54" s="49"/>
    </row>
    <row r="55" spans="1:8" x14ac:dyDescent="0.2">
      <c r="A55" s="4">
        <v>137</v>
      </c>
      <c r="B55" s="4">
        <v>630</v>
      </c>
      <c r="C55" s="5" t="s">
        <v>281</v>
      </c>
      <c r="D55" s="6">
        <v>1</v>
      </c>
      <c r="E55" s="7" t="s">
        <v>298</v>
      </c>
      <c r="F55" s="3" t="s">
        <v>304</v>
      </c>
      <c r="G55" s="28" t="str">
        <f t="shared" si="0"/>
        <v>$ ____________</v>
      </c>
      <c r="H55" s="49"/>
    </row>
    <row r="56" spans="1:8" ht="25.5" x14ac:dyDescent="0.2">
      <c r="A56" s="4">
        <v>138</v>
      </c>
      <c r="B56" s="4" t="s">
        <v>282</v>
      </c>
      <c r="C56" s="5" t="s">
        <v>283</v>
      </c>
      <c r="D56" s="6">
        <v>1</v>
      </c>
      <c r="E56" s="7" t="s">
        <v>300</v>
      </c>
      <c r="F56" s="28">
        <v>50</v>
      </c>
      <c r="G56" s="28">
        <f t="shared" ref="G56:G61" si="1">IF($F56="$ ____________","$ ____________",$D56*$F56)</f>
        <v>50</v>
      </c>
      <c r="H56" s="49"/>
    </row>
    <row r="57" spans="1:8" ht="25.5" x14ac:dyDescent="0.2">
      <c r="A57" s="4">
        <v>139</v>
      </c>
      <c r="B57" s="4" t="s">
        <v>284</v>
      </c>
      <c r="C57" s="5" t="s">
        <v>285</v>
      </c>
      <c r="D57" s="6">
        <v>1</v>
      </c>
      <c r="E57" s="7" t="s">
        <v>300</v>
      </c>
      <c r="F57" s="28">
        <v>200</v>
      </c>
      <c r="G57" s="28">
        <f t="shared" si="1"/>
        <v>200</v>
      </c>
      <c r="H57" s="49"/>
    </row>
    <row r="58" spans="1:8" ht="25.5" x14ac:dyDescent="0.2">
      <c r="A58" s="4">
        <v>140</v>
      </c>
      <c r="B58" s="4" t="s">
        <v>286</v>
      </c>
      <c r="C58" s="5" t="s">
        <v>287</v>
      </c>
      <c r="D58" s="6">
        <v>64</v>
      </c>
      <c r="E58" s="7" t="s">
        <v>62</v>
      </c>
      <c r="F58" s="28">
        <v>2.5</v>
      </c>
      <c r="G58" s="28">
        <f t="shared" si="1"/>
        <v>160</v>
      </c>
      <c r="H58" s="49"/>
    </row>
    <row r="59" spans="1:8" ht="25.5" x14ac:dyDescent="0.2">
      <c r="A59" s="4">
        <v>141</v>
      </c>
      <c r="B59" s="4" t="s">
        <v>288</v>
      </c>
      <c r="C59" s="5" t="s">
        <v>289</v>
      </c>
      <c r="D59" s="6">
        <v>1</v>
      </c>
      <c r="E59" s="7" t="s">
        <v>300</v>
      </c>
      <c r="F59" s="28">
        <v>1300</v>
      </c>
      <c r="G59" s="28">
        <f t="shared" si="1"/>
        <v>1300</v>
      </c>
      <c r="H59" s="49"/>
    </row>
    <row r="60" spans="1:8" ht="25.5" x14ac:dyDescent="0.2">
      <c r="A60" s="4">
        <v>142</v>
      </c>
      <c r="B60" s="4" t="s">
        <v>290</v>
      </c>
      <c r="C60" s="5" t="s">
        <v>291</v>
      </c>
      <c r="D60" s="6">
        <v>1</v>
      </c>
      <c r="E60" s="7" t="s">
        <v>300</v>
      </c>
      <c r="F60" s="28">
        <v>600</v>
      </c>
      <c r="G60" s="28">
        <f t="shared" si="1"/>
        <v>600</v>
      </c>
      <c r="H60" s="49"/>
    </row>
    <row r="61" spans="1:8" ht="25.5" x14ac:dyDescent="0.2">
      <c r="A61" s="4">
        <v>143</v>
      </c>
      <c r="B61" s="4" t="s">
        <v>292</v>
      </c>
      <c r="C61" s="5" t="s">
        <v>293</v>
      </c>
      <c r="D61" s="6">
        <v>1</v>
      </c>
      <c r="E61" s="7" t="s">
        <v>300</v>
      </c>
      <c r="F61" s="28">
        <v>2000</v>
      </c>
      <c r="G61" s="28">
        <f t="shared" si="1"/>
        <v>2000</v>
      </c>
      <c r="H61" s="49"/>
    </row>
    <row r="62" spans="1:8" ht="25.5" x14ac:dyDescent="0.2">
      <c r="A62" s="4" t="s">
        <v>14</v>
      </c>
      <c r="B62" s="4" t="s">
        <v>11</v>
      </c>
      <c r="C62" s="5" t="s">
        <v>15</v>
      </c>
      <c r="D62" s="26" t="s">
        <v>12</v>
      </c>
      <c r="E62" s="7" t="s">
        <v>12</v>
      </c>
      <c r="F62" s="29" t="s">
        <v>0</v>
      </c>
      <c r="G62" s="2">
        <v>15000</v>
      </c>
      <c r="H62" s="49"/>
    </row>
    <row r="63" spans="1:8" ht="16.5" thickBot="1" x14ac:dyDescent="0.3">
      <c r="A63" s="30"/>
      <c r="B63" s="31"/>
      <c r="C63" s="32"/>
      <c r="D63" s="33"/>
      <c r="E63" s="34" t="s">
        <v>306</v>
      </c>
      <c r="F63" s="35" t="s">
        <v>10</v>
      </c>
      <c r="G63" s="36">
        <f>SUM(G10:G62)</f>
        <v>19310</v>
      </c>
      <c r="H63" s="1"/>
    </row>
    <row r="64" spans="1:8" ht="15.75" x14ac:dyDescent="0.25">
      <c r="A64" s="30"/>
      <c r="B64" s="31"/>
      <c r="C64" s="32"/>
      <c r="D64" s="33"/>
      <c r="E64" s="34"/>
      <c r="F64" s="37"/>
      <c r="G64" s="38"/>
      <c r="H64" s="1"/>
    </row>
    <row r="65" spans="1:8" ht="15.75" x14ac:dyDescent="0.25">
      <c r="A65" s="30"/>
      <c r="B65" s="39" t="s">
        <v>7</v>
      </c>
      <c r="C65" s="40"/>
      <c r="D65" s="38"/>
      <c r="E65" s="41"/>
      <c r="F65" s="42"/>
      <c r="G65" s="42"/>
      <c r="H65" s="1"/>
    </row>
    <row r="66" spans="1:8" ht="16.5" thickBot="1" x14ac:dyDescent="0.3">
      <c r="A66" s="30"/>
      <c r="B66" s="43"/>
      <c r="C66" s="44"/>
      <c r="D66" s="45"/>
      <c r="E66" s="45"/>
      <c r="F66" s="45"/>
      <c r="G66" s="41" t="s">
        <v>8</v>
      </c>
      <c r="H66" s="1"/>
    </row>
  </sheetData>
  <sheetProtection algorithmName="SHA-512" hashValue="qs2emza2No2f28sFJAirMcAIvHLf9zfb2xOy117Z3Y/sAaOzFJ8T+M7K5eIw3Rs2H2Q41ldOWiAZPIsMBBie0w==" saltValue="NiryqsV48imz6VqG1Nj0NA==" spinCount="100000" sheet="1" objects="1" scenarios="1" selectLockedCells="1"/>
  <mergeCells count="6">
    <mergeCell ref="C5:G5"/>
    <mergeCell ref="A1:G1"/>
    <mergeCell ref="A2:G2"/>
    <mergeCell ref="A3:G3"/>
    <mergeCell ref="A7:G7"/>
    <mergeCell ref="A5:B5"/>
  </mergeCells>
  <printOptions horizontalCentered="1"/>
  <pageMargins left="0.75" right="0.5" top="0.75" bottom="0.5" header="0.5" footer="0.5"/>
  <pageSetup scale="93" fitToHeight="6" orientation="portrait" blackAndWhite="1" verticalDpi="300" r:id="rId1"/>
  <headerFooter alignWithMargins="0">
    <oddFooter>&amp;C&amp;"Times New Roman,Regular"BF-2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7"/>
  <sheetViews>
    <sheetView workbookViewId="0">
      <selection activeCell="F10" sqref="F10"/>
    </sheetView>
  </sheetViews>
  <sheetFormatPr defaultRowHeight="15" x14ac:dyDescent="0.2"/>
  <cols>
    <col min="1" max="1" width="4.77734375" style="8" customWidth="1"/>
    <col min="2" max="2" width="6.77734375" style="8" customWidth="1"/>
    <col min="3" max="3" width="25.77734375" style="9" customWidth="1"/>
    <col min="4" max="4" width="8.21875" style="10" customWidth="1"/>
    <col min="5" max="5" width="8.21875" style="11" customWidth="1"/>
    <col min="6" max="6" width="13" style="12" customWidth="1"/>
    <col min="7" max="7" width="13.88671875" style="12" customWidth="1"/>
    <col min="8" max="8" width="1.88671875" style="12" customWidth="1"/>
    <col min="9" max="16384" width="8.88671875" style="12"/>
  </cols>
  <sheetData>
    <row r="1" spans="1:8" ht="20.25" x14ac:dyDescent="0.3">
      <c r="A1" s="60" t="str">
        <f>'Bid Sch_Base'!$A1</f>
        <v>Bid Schedule</v>
      </c>
      <c r="B1" s="60"/>
      <c r="C1" s="60"/>
      <c r="D1" s="60"/>
      <c r="E1" s="60"/>
      <c r="F1" s="60"/>
      <c r="G1" s="60"/>
    </row>
    <row r="2" spans="1:8" ht="20.25" x14ac:dyDescent="0.3">
      <c r="A2" s="62" t="str">
        <f>'Bid Sch_Base'!$A2</f>
        <v>NORTH AVENUE COMPLETE STREETS (12th Street to 23rd Street)</v>
      </c>
      <c r="B2" s="62"/>
      <c r="C2" s="62"/>
      <c r="D2" s="62"/>
      <c r="E2" s="62"/>
      <c r="F2" s="62"/>
      <c r="G2" s="62"/>
      <c r="H2" s="71"/>
    </row>
    <row r="3" spans="1:8" ht="20.25" x14ac:dyDescent="0.3">
      <c r="A3" s="62" t="str">
        <f>'Bid Sch_Base'!$A3</f>
        <v>IFB-4156-16-DH</v>
      </c>
      <c r="B3" s="62"/>
      <c r="C3" s="62"/>
      <c r="D3" s="62"/>
      <c r="E3" s="62"/>
      <c r="F3" s="62"/>
      <c r="G3" s="62"/>
      <c r="H3" s="65"/>
    </row>
    <row r="4" spans="1:8" ht="20.25" x14ac:dyDescent="0.3">
      <c r="A4" s="56"/>
      <c r="B4" s="56"/>
      <c r="C4" s="56"/>
      <c r="D4" s="56"/>
      <c r="E4" s="56"/>
      <c r="F4" s="56"/>
      <c r="G4" s="56"/>
      <c r="H4" s="65"/>
    </row>
    <row r="5" spans="1:8" ht="20.25" x14ac:dyDescent="0.3">
      <c r="A5" s="61" t="str">
        <f>'Bid Sch_Base'!$A$5</f>
        <v>Company:</v>
      </c>
      <c r="B5" s="61" t="str">
        <f>'Bid Sch_Base'!$A$5</f>
        <v>Company:</v>
      </c>
      <c r="C5" s="91" t="str">
        <f>IF('Bid Sch_Base'!$C$5="","",'Bid Sch_Base'!$C$5)</f>
        <v/>
      </c>
      <c r="D5" s="91"/>
      <c r="E5" s="91"/>
      <c r="F5" s="91"/>
      <c r="G5" s="91"/>
      <c r="H5" s="65"/>
    </row>
    <row r="6" spans="1:8" ht="20.25" x14ac:dyDescent="0.3">
      <c r="A6" s="56"/>
      <c r="B6" s="56"/>
      <c r="C6" s="56"/>
      <c r="D6" s="56"/>
      <c r="E6" s="56"/>
      <c r="F6" s="56"/>
      <c r="G6" s="56"/>
      <c r="H6" s="65"/>
    </row>
    <row r="7" spans="1:8" s="13" customFormat="1" ht="15.75" customHeight="1" x14ac:dyDescent="0.2">
      <c r="A7" s="63" t="s">
        <v>303</v>
      </c>
      <c r="B7" s="63"/>
      <c r="C7" s="63"/>
      <c r="D7" s="63"/>
      <c r="E7" s="63"/>
      <c r="F7" s="63"/>
      <c r="G7" s="63"/>
    </row>
    <row r="8" spans="1:8" s="14" customFormat="1" ht="25.5" x14ac:dyDescent="0.2">
      <c r="A8" s="16" t="s">
        <v>1</v>
      </c>
      <c r="B8" s="17" t="s">
        <v>9</v>
      </c>
      <c r="C8" s="18" t="s">
        <v>2</v>
      </c>
      <c r="D8" s="19" t="s">
        <v>3</v>
      </c>
      <c r="E8" s="20" t="s">
        <v>4</v>
      </c>
      <c r="F8" s="21" t="s">
        <v>5</v>
      </c>
      <c r="G8" s="21" t="s">
        <v>6</v>
      </c>
    </row>
    <row r="9" spans="1:8" s="14" customFormat="1" x14ac:dyDescent="0.2">
      <c r="A9" s="22"/>
      <c r="B9" s="22"/>
      <c r="C9" s="23"/>
      <c r="D9" s="24"/>
      <c r="E9" s="25"/>
      <c r="F9" s="26"/>
      <c r="G9" s="27"/>
    </row>
    <row r="10" spans="1:8" s="14" customFormat="1" ht="25.5" x14ac:dyDescent="0.2">
      <c r="A10" s="4">
        <v>93</v>
      </c>
      <c r="B10" s="4" t="s">
        <v>199</v>
      </c>
      <c r="C10" s="5" t="s">
        <v>200</v>
      </c>
      <c r="D10" s="6">
        <v>6</v>
      </c>
      <c r="E10" s="7" t="s">
        <v>57</v>
      </c>
      <c r="F10" s="3" t="s">
        <v>304</v>
      </c>
      <c r="G10" s="28" t="str">
        <f>IF($D10="","",IF($F10="$ ____________","$ ____________",$D10*$F10))</f>
        <v>$ ____________</v>
      </c>
      <c r="H10" s="15"/>
    </row>
    <row r="11" spans="1:8" s="14" customFormat="1" ht="25.5" x14ac:dyDescent="0.2">
      <c r="A11" s="4">
        <v>94</v>
      </c>
      <c r="B11" s="4" t="s">
        <v>201</v>
      </c>
      <c r="C11" s="5" t="s">
        <v>202</v>
      </c>
      <c r="D11" s="6">
        <v>19</v>
      </c>
      <c r="E11" s="7" t="s">
        <v>57</v>
      </c>
      <c r="F11" s="3" t="s">
        <v>304</v>
      </c>
      <c r="G11" s="28" t="str">
        <f t="shared" ref="G11:G12" si="0">IF($D11="","",IF($F11="$ ____________","$ ____________",$D11*$F11))</f>
        <v>$ ____________</v>
      </c>
      <c r="H11" s="15"/>
    </row>
    <row r="12" spans="1:8" s="14" customFormat="1" ht="25.5" x14ac:dyDescent="0.2">
      <c r="A12" s="4">
        <v>95</v>
      </c>
      <c r="B12" s="4" t="s">
        <v>203</v>
      </c>
      <c r="C12" s="5" t="s">
        <v>204</v>
      </c>
      <c r="D12" s="6">
        <v>18</v>
      </c>
      <c r="E12" s="7" t="s">
        <v>57</v>
      </c>
      <c r="F12" s="3" t="s">
        <v>304</v>
      </c>
      <c r="G12" s="28" t="str">
        <f t="shared" si="0"/>
        <v>$ ____________</v>
      </c>
      <c r="H12" s="15"/>
    </row>
    <row r="13" spans="1:8" s="14" customFormat="1" ht="25.5" x14ac:dyDescent="0.2">
      <c r="A13" s="4" t="s">
        <v>14</v>
      </c>
      <c r="B13" s="4" t="s">
        <v>11</v>
      </c>
      <c r="C13" s="5" t="s">
        <v>15</v>
      </c>
      <c r="D13" s="26" t="s">
        <v>12</v>
      </c>
      <c r="E13" s="7" t="s">
        <v>12</v>
      </c>
      <c r="F13" s="29" t="s">
        <v>0</v>
      </c>
      <c r="G13" s="2">
        <v>0</v>
      </c>
      <c r="H13" s="15"/>
    </row>
    <row r="14" spans="1:8" s="14" customFormat="1" ht="16.5" thickBot="1" x14ac:dyDescent="0.3">
      <c r="A14" s="30"/>
      <c r="B14" s="31"/>
      <c r="C14" s="32"/>
      <c r="D14" s="33"/>
      <c r="E14" s="34" t="s">
        <v>305</v>
      </c>
      <c r="F14" s="35" t="s">
        <v>10</v>
      </c>
      <c r="G14" s="36">
        <f>SUM(G10:G12)</f>
        <v>0</v>
      </c>
    </row>
    <row r="15" spans="1:8" s="14" customFormat="1" ht="15.75" x14ac:dyDescent="0.25">
      <c r="A15" s="30"/>
      <c r="B15" s="31"/>
      <c r="C15" s="32"/>
      <c r="D15" s="33"/>
      <c r="E15" s="34"/>
      <c r="F15" s="37"/>
      <c r="G15" s="38"/>
    </row>
    <row r="16" spans="1:8" s="14" customFormat="1" ht="15.75" x14ac:dyDescent="0.25">
      <c r="A16" s="30"/>
      <c r="B16" s="39"/>
      <c r="C16" s="40"/>
      <c r="D16" s="38"/>
      <c r="E16" s="41"/>
      <c r="F16" s="42"/>
      <c r="G16" s="42"/>
    </row>
    <row r="17" spans="1:7" s="14" customFormat="1" ht="16.5" thickBot="1" x14ac:dyDescent="0.3">
      <c r="A17" s="30"/>
      <c r="B17" s="43"/>
      <c r="C17" s="44"/>
      <c r="D17" s="45"/>
      <c r="E17" s="45"/>
      <c r="F17" s="45"/>
      <c r="G17" s="41"/>
    </row>
  </sheetData>
  <sheetProtection algorithmName="SHA-512" hashValue="dni+36I4MvaZuTqoGeN4HIWWyJuSdg5IvIo03JL/jYpaiheQph8WN+6xjRiQeDSTCJX8lLMFUqfSOYzWcQ627w==" saltValue="bjoQic9jrJfBx3X9xzhiVg==" spinCount="100000" sheet="1" objects="1" scenarios="1" selectLockedCells="1"/>
  <mergeCells count="6">
    <mergeCell ref="C5:G5"/>
    <mergeCell ref="A7:G7"/>
    <mergeCell ref="A1:G1"/>
    <mergeCell ref="A2:G2"/>
    <mergeCell ref="A3:G3"/>
    <mergeCell ref="A5:B5"/>
  </mergeCells>
  <printOptions horizontalCentered="1"/>
  <pageMargins left="0.75" right="0.5" top="0.75" bottom="0.5" header="0.5" footer="0.5"/>
  <pageSetup scale="93" fitToHeight="6" orientation="portrait" blackAndWhite="1" verticalDpi="300" r:id="rId1"/>
  <headerFooter alignWithMargins="0">
    <oddFooter>&amp;C&amp;"Times New Roman,Regular"BF-2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D9" sqref="D9"/>
    </sheetView>
  </sheetViews>
  <sheetFormatPr defaultRowHeight="15" x14ac:dyDescent="0.2"/>
  <cols>
    <col min="1" max="1" width="13.6640625" style="14" customWidth="1"/>
    <col min="2" max="2" width="25.21875" style="14" bestFit="1" customWidth="1"/>
    <col min="3" max="3" width="13.5546875" style="14" customWidth="1"/>
    <col min="4" max="4" width="12.44140625" style="14" customWidth="1"/>
    <col min="5" max="16384" width="8.88671875" style="14"/>
  </cols>
  <sheetData>
    <row r="1" spans="1:8" ht="20.25" x14ac:dyDescent="0.3">
      <c r="A1" s="77" t="s">
        <v>323</v>
      </c>
      <c r="B1" s="77"/>
      <c r="C1" s="77"/>
      <c r="D1" s="77"/>
      <c r="E1" s="77"/>
    </row>
    <row r="2" spans="1:8" ht="20.25" x14ac:dyDescent="0.3">
      <c r="A2" s="78" t="str">
        <f>'Bid Sch_Base'!$A2</f>
        <v>NORTH AVENUE COMPLETE STREETS (12th Street to 23rd Street)</v>
      </c>
      <c r="B2" s="78"/>
      <c r="C2" s="78"/>
      <c r="D2" s="78"/>
      <c r="E2" s="78"/>
      <c r="F2" s="73"/>
      <c r="G2" s="73"/>
      <c r="H2" s="73"/>
    </row>
    <row r="3" spans="1:8" ht="20.25" x14ac:dyDescent="0.3">
      <c r="A3" s="78" t="str">
        <f>'Bid Sch_Base'!$A3</f>
        <v>IFB-4156-16-DH</v>
      </c>
      <c r="B3" s="78"/>
      <c r="C3" s="78"/>
      <c r="D3" s="78"/>
      <c r="E3" s="78"/>
      <c r="F3" s="73"/>
      <c r="G3" s="73"/>
      <c r="H3" s="73"/>
    </row>
    <row r="4" spans="1:8" ht="20.25" x14ac:dyDescent="0.3">
      <c r="A4" s="79"/>
      <c r="B4" s="79"/>
      <c r="C4" s="79"/>
      <c r="D4" s="79"/>
      <c r="E4" s="79"/>
      <c r="F4" s="73"/>
      <c r="G4" s="73"/>
      <c r="H4" s="73"/>
    </row>
    <row r="5" spans="1:8" ht="20.25" x14ac:dyDescent="0.3">
      <c r="A5" s="72" t="str">
        <f>'Bid Sch_Base'!$A$5</f>
        <v>Company:</v>
      </c>
      <c r="B5" s="59" t="str">
        <f>IF('Bid Sch_Base'!$C$5="","",'Bid Sch_Base'!$C$5)</f>
        <v/>
      </c>
      <c r="C5" s="59"/>
      <c r="D5" s="59"/>
      <c r="E5" s="59"/>
      <c r="F5" s="73"/>
      <c r="G5" s="73"/>
      <c r="H5" s="73"/>
    </row>
    <row r="6" spans="1:8" ht="20.25" x14ac:dyDescent="0.3">
      <c r="A6" s="80"/>
      <c r="B6" s="80"/>
      <c r="C6" s="80"/>
      <c r="D6" s="81"/>
      <c r="E6" s="81"/>
      <c r="F6" s="73"/>
      <c r="G6" s="73"/>
      <c r="H6" s="73"/>
    </row>
    <row r="7" spans="1:8" x14ac:dyDescent="0.2">
      <c r="A7" s="1"/>
      <c r="B7" s="1"/>
      <c r="C7" s="1"/>
      <c r="D7" s="1"/>
      <c r="E7" s="1"/>
    </row>
    <row r="8" spans="1:8" ht="30" customHeight="1" x14ac:dyDescent="0.2">
      <c r="A8" s="82" t="s">
        <v>309</v>
      </c>
      <c r="B8" s="82" t="s">
        <v>2</v>
      </c>
      <c r="C8" s="83" t="s">
        <v>317</v>
      </c>
      <c r="D8" s="67" t="s">
        <v>353</v>
      </c>
      <c r="E8" s="67" t="s">
        <v>354</v>
      </c>
      <c r="F8" s="75"/>
      <c r="G8" s="75"/>
      <c r="H8" s="75"/>
    </row>
    <row r="9" spans="1:8" x14ac:dyDescent="0.2">
      <c r="A9" s="84" t="s">
        <v>310</v>
      </c>
      <c r="B9" s="84" t="s">
        <v>314</v>
      </c>
      <c r="C9" s="85">
        <f>'Bid Sch_Base'!$G$201</f>
        <v>63930</v>
      </c>
      <c r="D9" s="3" t="s">
        <v>304</v>
      </c>
      <c r="E9" s="89" t="str">
        <f>IF(D9="$ ____________","",IF(D9="","Data Needed",D9/C9))</f>
        <v/>
      </c>
      <c r="F9" s="75"/>
      <c r="G9" s="75"/>
      <c r="H9" s="75"/>
    </row>
    <row r="10" spans="1:8" x14ac:dyDescent="0.2">
      <c r="A10" s="84" t="s">
        <v>311</v>
      </c>
      <c r="B10" s="84" t="s">
        <v>315</v>
      </c>
      <c r="C10" s="85">
        <f>'Bid Sch_Add Alt 1'!$G$64</f>
        <v>19310</v>
      </c>
      <c r="D10" s="3" t="s">
        <v>304</v>
      </c>
      <c r="E10" s="89" t="str">
        <f>IF(D10="$ ____________","",IF(D10="","Data Needed",D10/C10))</f>
        <v/>
      </c>
    </row>
    <row r="11" spans="1:8" x14ac:dyDescent="0.2">
      <c r="A11" s="84" t="s">
        <v>312</v>
      </c>
      <c r="B11" s="84" t="s">
        <v>360</v>
      </c>
      <c r="C11" s="85">
        <f>'Bid Sch_Add Alt 2'!$G$63</f>
        <v>19310</v>
      </c>
      <c r="D11" s="3" t="s">
        <v>304</v>
      </c>
      <c r="E11" s="89" t="str">
        <f>IF(D11="$ ____________","",IF(D11="","Data Needed",D11/C11))</f>
        <v/>
      </c>
    </row>
    <row r="12" spans="1:8" x14ac:dyDescent="0.2">
      <c r="A12" s="84" t="s">
        <v>313</v>
      </c>
      <c r="B12" s="84" t="s">
        <v>316</v>
      </c>
      <c r="C12" s="85">
        <f>'Bid Sch_Add Alt 3'!$G$14</f>
        <v>0</v>
      </c>
      <c r="D12" s="3" t="s">
        <v>304</v>
      </c>
      <c r="E12" s="89" t="str">
        <f>IF(D12="$ ____________","",IF(D12="","Data Needed",D12/C12))</f>
        <v/>
      </c>
    </row>
    <row r="13" spans="1:8" x14ac:dyDescent="0.2">
      <c r="A13" s="1"/>
      <c r="B13" s="1"/>
      <c r="C13" s="86"/>
      <c r="D13" s="1"/>
      <c r="E13" s="1"/>
    </row>
    <row r="14" spans="1:8" x14ac:dyDescent="0.2">
      <c r="A14" s="1"/>
      <c r="B14" s="1"/>
      <c r="C14" s="86"/>
      <c r="D14" s="1"/>
      <c r="E14" s="1"/>
    </row>
    <row r="15" spans="1:8" x14ac:dyDescent="0.2">
      <c r="A15" s="82" t="s">
        <v>348</v>
      </c>
      <c r="B15" s="82" t="s">
        <v>349</v>
      </c>
      <c r="C15" s="83" t="s">
        <v>317</v>
      </c>
      <c r="D15" s="67" t="s">
        <v>355</v>
      </c>
      <c r="E15" s="1"/>
    </row>
    <row r="16" spans="1:8" x14ac:dyDescent="0.2">
      <c r="A16" s="87">
        <v>1</v>
      </c>
      <c r="B16" s="84" t="s">
        <v>318</v>
      </c>
      <c r="C16" s="88">
        <f>SUM($C$9:$C$12)</f>
        <v>102550</v>
      </c>
      <c r="D16" s="89" t="str">
        <f>IF($D$9="$ ____________","",(($E$9*$C$9)+($E$10*$C$10)+($E$11*$C$11)+($E$12*$C$12))/$C16)</f>
        <v/>
      </c>
      <c r="E16" s="1"/>
    </row>
    <row r="17" spans="1:5" x14ac:dyDescent="0.2">
      <c r="A17" s="87">
        <v>2</v>
      </c>
      <c r="B17" s="84" t="s">
        <v>319</v>
      </c>
      <c r="C17" s="88">
        <f>$C$9+$C$10+C11</f>
        <v>102550</v>
      </c>
      <c r="D17" s="89" t="str">
        <f>IF($D$9="$ ____________","",(($E$9*$C$9)+($E$10*$C$10)+($E$11*$C$11))/$C17)</f>
        <v/>
      </c>
      <c r="E17" s="1"/>
    </row>
    <row r="18" spans="1:5" x14ac:dyDescent="0.2">
      <c r="A18" s="87">
        <v>3</v>
      </c>
      <c r="B18" s="84" t="s">
        <v>350</v>
      </c>
      <c r="C18" s="88">
        <f>$C$9+$C$11+$C$12</f>
        <v>83240</v>
      </c>
      <c r="D18" s="89" t="str">
        <f>IF($D$9="$ ____________","",(($E$9*$C$9)++($E$11*$C$11)+($E$12*$C$12))/$C18)</f>
        <v/>
      </c>
      <c r="E18" s="1"/>
    </row>
    <row r="19" spans="1:5" x14ac:dyDescent="0.2">
      <c r="A19" s="87">
        <v>4</v>
      </c>
      <c r="B19" s="84" t="s">
        <v>320</v>
      </c>
      <c r="C19" s="88">
        <f>$C$9+$C$10</f>
        <v>83240</v>
      </c>
      <c r="D19" s="89" t="str">
        <f>IF($D$9="$ ____________","",(($E$9*$C$9)+($E$10*$C$10))/$C19)</f>
        <v/>
      </c>
      <c r="E19" s="1"/>
    </row>
    <row r="20" spans="1:5" x14ac:dyDescent="0.2">
      <c r="A20" s="87">
        <v>5</v>
      </c>
      <c r="B20" s="84" t="s">
        <v>321</v>
      </c>
      <c r="C20" s="88">
        <f>$C$9+$C$11</f>
        <v>83240</v>
      </c>
      <c r="D20" s="89" t="str">
        <f>IF($D$9="$ ____________","",(($E$9*$C$9)+($E$11*$C$11))/$C20)</f>
        <v/>
      </c>
      <c r="E20" s="1"/>
    </row>
    <row r="21" spans="1:5" x14ac:dyDescent="0.2">
      <c r="A21" s="87">
        <v>6</v>
      </c>
      <c r="B21" s="84" t="s">
        <v>322</v>
      </c>
      <c r="C21" s="88">
        <f>$C$9</f>
        <v>63930</v>
      </c>
      <c r="D21" s="89" t="str">
        <f>IF($D$9="$ ____________","",(($E$9*$C$9))/$C21)</f>
        <v/>
      </c>
      <c r="E21" s="1"/>
    </row>
    <row r="22" spans="1:5" x14ac:dyDescent="0.2">
      <c r="A22" s="1"/>
      <c r="B22" s="1"/>
      <c r="C22" s="1"/>
      <c r="D22" s="1"/>
      <c r="E22" s="1"/>
    </row>
    <row r="23" spans="1:5" x14ac:dyDescent="0.2">
      <c r="A23" s="84" t="s">
        <v>352</v>
      </c>
      <c r="B23" s="1"/>
      <c r="C23" s="1"/>
      <c r="D23" s="1"/>
      <c r="E23" s="1"/>
    </row>
    <row r="24" spans="1:5" ht="15" customHeight="1" x14ac:dyDescent="0.2">
      <c r="A24" s="90" t="s">
        <v>361</v>
      </c>
      <c r="B24" s="90"/>
      <c r="C24" s="90"/>
      <c r="D24" s="90"/>
      <c r="E24" s="90"/>
    </row>
    <row r="25" spans="1:5" ht="15" customHeight="1" x14ac:dyDescent="0.2">
      <c r="A25" s="90"/>
      <c r="B25" s="90"/>
      <c r="C25" s="90"/>
      <c r="D25" s="90"/>
      <c r="E25" s="90"/>
    </row>
    <row r="26" spans="1:5" ht="15" customHeight="1" x14ac:dyDescent="0.2">
      <c r="A26" s="90"/>
      <c r="B26" s="90"/>
      <c r="C26" s="90"/>
      <c r="D26" s="90"/>
      <c r="E26" s="90"/>
    </row>
    <row r="27" spans="1:5" x14ac:dyDescent="0.2">
      <c r="A27" s="90"/>
      <c r="B27" s="90"/>
      <c r="C27" s="90"/>
      <c r="D27" s="90"/>
      <c r="E27" s="90"/>
    </row>
    <row r="28" spans="1:5" x14ac:dyDescent="0.2">
      <c r="A28" s="76"/>
      <c r="B28" s="76"/>
      <c r="C28" s="76"/>
      <c r="D28" s="76"/>
      <c r="E28" s="76"/>
    </row>
    <row r="29" spans="1:5" x14ac:dyDescent="0.2">
      <c r="A29" s="76"/>
      <c r="B29" s="76"/>
      <c r="C29" s="76"/>
      <c r="D29" s="76"/>
      <c r="E29" s="76"/>
    </row>
  </sheetData>
  <sheetProtection algorithmName="SHA-512" hashValue="0+0DuVRUw65wbGjaO4HQrFPgh01Vfo00YKU1OvMjDoekYyLu5psodU2bdvHVjDIsi7bo2Yx1Hj3hv6v1T+ptNQ==" saltValue="YqiZkRMEs4b1XjuLANPW4A==" spinCount="100000" sheet="1" objects="1" scenarios="1" selectLockedCells="1"/>
  <mergeCells count="5">
    <mergeCell ref="A24:E27"/>
    <mergeCell ref="A3:E3"/>
    <mergeCell ref="B5:E5"/>
    <mergeCell ref="A1:E1"/>
    <mergeCell ref="A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Bid Sch_Base</vt:lpstr>
      <vt:lpstr>Bid Sch_Add Alt 1</vt:lpstr>
      <vt:lpstr>Bid Sch_Add Alt 2</vt:lpstr>
      <vt:lpstr>Bid Sch_Add Alt 3</vt:lpstr>
      <vt:lpstr>Bid Summary</vt:lpstr>
      <vt:lpstr>'Bid Sch_Add Alt 1'!Print_Area</vt:lpstr>
      <vt:lpstr>'Bid Sch_Add Alt 2'!Print_Area</vt:lpstr>
      <vt:lpstr>'Bid Sch_Add Alt 3'!Print_Area</vt:lpstr>
      <vt:lpstr>'Bid Sch_Base'!Print_Area</vt:lpstr>
      <vt:lpstr>'Bid Sch_Add Alt 1'!Print_Titles</vt:lpstr>
      <vt:lpstr>'Bid Sch_Add Alt 2'!Print_Titles</vt:lpstr>
      <vt:lpstr>'Bid Sch_Add Alt 3'!Print_Titles</vt:lpstr>
      <vt:lpstr>'Bid Sch_Base'!Print_Titles</vt:lpstr>
    </vt:vector>
  </TitlesOfParts>
  <Company>City of Grand Junction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Kent Harbert, Project Engineer</dc:creator>
  <cp:lastModifiedBy>johne</cp:lastModifiedBy>
  <cp:lastPrinted>2015-12-30T23:50:59Z</cp:lastPrinted>
  <dcterms:created xsi:type="dcterms:W3CDTF">2000-04-25T21:44:50Z</dcterms:created>
  <dcterms:modified xsi:type="dcterms:W3CDTF">2015-12-31T00:01:24Z</dcterms:modified>
</cp:coreProperties>
</file>