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JUCO Security Services RFQ-4324-17-SH(2)\"/>
    </mc:Choice>
  </mc:AlternateContent>
  <bookViews>
    <workbookView xWindow="480" yWindow="105" windowWidth="15195" windowHeight="8700"/>
  </bookViews>
  <sheets>
    <sheet name="Recap" sheetId="1" r:id="rId1"/>
    <sheet name="Grid Pricing" sheetId="2" r:id="rId2"/>
    <sheet name="Grid w Correct Hours" sheetId="3" r:id="rId3"/>
  </sheets>
  <calcPr calcId="171027"/>
</workbook>
</file>

<file path=xl/calcChain.xml><?xml version="1.0" encoding="utf-8"?>
<calcChain xmlns="http://schemas.openxmlformats.org/spreadsheetml/2006/main">
  <c r="F33" i="3" l="1"/>
  <c r="N33" i="3" s="1"/>
  <c r="F32" i="3"/>
  <c r="F27" i="3"/>
  <c r="T27" i="3" s="1"/>
  <c r="F28" i="3"/>
  <c r="Q28" i="3" s="1"/>
  <c r="T44" i="3"/>
  <c r="Q44" i="3"/>
  <c r="N44" i="3"/>
  <c r="K44" i="3"/>
  <c r="H44" i="3"/>
  <c r="T43" i="3"/>
  <c r="U45" i="3" s="1"/>
  <c r="Q43" i="3"/>
  <c r="R45" i="3" s="1"/>
  <c r="N43" i="3"/>
  <c r="O45" i="3" s="1"/>
  <c r="K43" i="3"/>
  <c r="L45" i="3" s="1"/>
  <c r="H43" i="3"/>
  <c r="I45" i="3" s="1"/>
  <c r="T39" i="3"/>
  <c r="Q39" i="3"/>
  <c r="N39" i="3"/>
  <c r="K39" i="3"/>
  <c r="H39" i="3"/>
  <c r="T38" i="3"/>
  <c r="Q38" i="3"/>
  <c r="N38" i="3"/>
  <c r="O39" i="3" s="1"/>
  <c r="K38" i="3"/>
  <c r="H38" i="3"/>
  <c r="T37" i="3"/>
  <c r="Q37" i="3"/>
  <c r="R39" i="3" s="1"/>
  <c r="N37" i="3"/>
  <c r="K37" i="3"/>
  <c r="L39" i="3" s="1"/>
  <c r="H37" i="3"/>
  <c r="I39" i="3" s="1"/>
  <c r="T35" i="3"/>
  <c r="Q35" i="3"/>
  <c r="N35" i="3"/>
  <c r="K35" i="3"/>
  <c r="H35" i="3"/>
  <c r="T34" i="3"/>
  <c r="Q34" i="3"/>
  <c r="N34" i="3"/>
  <c r="K34" i="3"/>
  <c r="H34" i="3"/>
  <c r="T33" i="3"/>
  <c r="Q33" i="3"/>
  <c r="H33" i="3"/>
  <c r="T32" i="3"/>
  <c r="Q32" i="3"/>
  <c r="N32" i="3"/>
  <c r="K32" i="3"/>
  <c r="H32" i="3"/>
  <c r="T30" i="3"/>
  <c r="Q30" i="3"/>
  <c r="N30" i="3"/>
  <c r="K30" i="3"/>
  <c r="H30" i="3"/>
  <c r="T29" i="3"/>
  <c r="Q29" i="3"/>
  <c r="N29" i="3"/>
  <c r="K29" i="3"/>
  <c r="H29" i="3"/>
  <c r="T28" i="3"/>
  <c r="N28" i="3"/>
  <c r="K28" i="3"/>
  <c r="H28" i="3"/>
  <c r="K27" i="3"/>
  <c r="T25" i="3"/>
  <c r="Q25" i="3"/>
  <c r="N25" i="3"/>
  <c r="K25" i="3"/>
  <c r="H25" i="3"/>
  <c r="T24" i="3"/>
  <c r="Q24" i="3"/>
  <c r="N24" i="3"/>
  <c r="K24" i="3"/>
  <c r="H24" i="3"/>
  <c r="T23" i="3"/>
  <c r="Q23" i="3"/>
  <c r="N23" i="3"/>
  <c r="K23" i="3"/>
  <c r="H23" i="3"/>
  <c r="T22" i="3"/>
  <c r="U25" i="3" s="1"/>
  <c r="Q22" i="3"/>
  <c r="R25" i="3" s="1"/>
  <c r="N22" i="3"/>
  <c r="O25" i="3" s="1"/>
  <c r="K22" i="3"/>
  <c r="L25" i="3" s="1"/>
  <c r="H22" i="3"/>
  <c r="I25" i="3" s="1"/>
  <c r="T20" i="3"/>
  <c r="Q20" i="3"/>
  <c r="N20" i="3"/>
  <c r="K20" i="3"/>
  <c r="H20" i="3"/>
  <c r="T19" i="3"/>
  <c r="Q19" i="3"/>
  <c r="N19" i="3"/>
  <c r="K19" i="3"/>
  <c r="H19" i="3"/>
  <c r="T18" i="3"/>
  <c r="Q18" i="3"/>
  <c r="N18" i="3"/>
  <c r="K18" i="3"/>
  <c r="H18" i="3"/>
  <c r="T17" i="3"/>
  <c r="U20" i="3" s="1"/>
  <c r="Q17" i="3"/>
  <c r="R20" i="3" s="1"/>
  <c r="N17" i="3"/>
  <c r="O20" i="3" s="1"/>
  <c r="K17" i="3"/>
  <c r="L20" i="3" s="1"/>
  <c r="H17" i="3"/>
  <c r="I20" i="3" s="1"/>
  <c r="T15" i="3"/>
  <c r="Q15" i="3"/>
  <c r="N15" i="3"/>
  <c r="K15" i="3"/>
  <c r="H15" i="3"/>
  <c r="T14" i="3"/>
  <c r="Q14" i="3"/>
  <c r="N14" i="3"/>
  <c r="K14" i="3"/>
  <c r="H14" i="3"/>
  <c r="T13" i="3"/>
  <c r="Q13" i="3"/>
  <c r="N13" i="3"/>
  <c r="K13" i="3"/>
  <c r="L15" i="3" s="1"/>
  <c r="H13" i="3"/>
  <c r="T12" i="3"/>
  <c r="U15" i="3" s="1"/>
  <c r="Q12" i="3"/>
  <c r="R15" i="3" s="1"/>
  <c r="N12" i="3"/>
  <c r="O15" i="3" s="1"/>
  <c r="K12" i="3"/>
  <c r="H12" i="3"/>
  <c r="I15" i="3" s="1"/>
  <c r="T10" i="3"/>
  <c r="Q10" i="3"/>
  <c r="N10" i="3"/>
  <c r="K10" i="3"/>
  <c r="H10" i="3"/>
  <c r="T9" i="3"/>
  <c r="Q9" i="3"/>
  <c r="N9" i="3"/>
  <c r="K9" i="3"/>
  <c r="H9" i="3"/>
  <c r="T8" i="3"/>
  <c r="Q8" i="3"/>
  <c r="N8" i="3"/>
  <c r="O10" i="3" s="1"/>
  <c r="K8" i="3"/>
  <c r="H8" i="3"/>
  <c r="T7" i="3"/>
  <c r="U10" i="3" s="1"/>
  <c r="Q7" i="3"/>
  <c r="R10" i="3" s="1"/>
  <c r="N7" i="3"/>
  <c r="K7" i="3"/>
  <c r="L10" i="3" s="1"/>
  <c r="H7" i="3"/>
  <c r="I10" i="3" s="1"/>
  <c r="U5" i="3"/>
  <c r="T5" i="3"/>
  <c r="Q5" i="3"/>
  <c r="R5" i="3" s="1"/>
  <c r="O5" i="3"/>
  <c r="N5" i="3"/>
  <c r="K5" i="3"/>
  <c r="L5" i="3" s="1"/>
  <c r="I5" i="3"/>
  <c r="H5" i="3"/>
  <c r="U39" i="3" l="1"/>
  <c r="O35" i="3"/>
  <c r="K33" i="3"/>
  <c r="L35" i="3" s="1"/>
  <c r="L40" i="3" s="1"/>
  <c r="R35" i="3"/>
  <c r="I35" i="3"/>
  <c r="U35" i="3"/>
  <c r="L30" i="3"/>
  <c r="U30" i="3"/>
  <c r="N27" i="3"/>
  <c r="O30" i="3" s="1"/>
  <c r="Q27" i="3"/>
  <c r="R30" i="3" s="1"/>
  <c r="H27" i="3"/>
  <c r="I30" i="3" s="1"/>
  <c r="O40" i="3"/>
  <c r="T44" i="2"/>
  <c r="T43" i="2"/>
  <c r="T41" i="2"/>
  <c r="T40" i="2"/>
  <c r="T39" i="2"/>
  <c r="T38" i="2"/>
  <c r="T37" i="2"/>
  <c r="T35" i="2"/>
  <c r="T34" i="2"/>
  <c r="T33" i="2"/>
  <c r="T32" i="2"/>
  <c r="U35" i="2" s="1"/>
  <c r="T30" i="2"/>
  <c r="T29" i="2"/>
  <c r="T28" i="2"/>
  <c r="T27" i="2"/>
  <c r="T25" i="2"/>
  <c r="T24" i="2"/>
  <c r="T23" i="2"/>
  <c r="T22" i="2"/>
  <c r="T20" i="2"/>
  <c r="T19" i="2"/>
  <c r="T18" i="2"/>
  <c r="T17" i="2"/>
  <c r="T15" i="2"/>
  <c r="T14" i="2"/>
  <c r="T13" i="2"/>
  <c r="T12" i="2"/>
  <c r="T10" i="2"/>
  <c r="T9" i="2"/>
  <c r="T8" i="2"/>
  <c r="T7" i="2"/>
  <c r="T5" i="2"/>
  <c r="U5" i="2" s="1"/>
  <c r="Q40" i="2"/>
  <c r="Q41" i="2"/>
  <c r="Q43" i="2"/>
  <c r="Q44" i="2"/>
  <c r="Q13" i="2"/>
  <c r="Q14" i="2"/>
  <c r="Q15" i="2"/>
  <c r="Q17" i="2"/>
  <c r="Q18" i="2"/>
  <c r="Q19" i="2"/>
  <c r="Q20" i="2"/>
  <c r="Q22" i="2"/>
  <c r="Q23" i="2"/>
  <c r="Q24" i="2"/>
  <c r="Q25" i="2"/>
  <c r="Q27" i="2"/>
  <c r="Q28" i="2"/>
  <c r="Q29" i="2"/>
  <c r="Q30" i="2"/>
  <c r="Q32" i="2"/>
  <c r="Q33" i="2"/>
  <c r="Q34" i="2"/>
  <c r="Q35" i="2"/>
  <c r="Q37" i="2"/>
  <c r="Q38" i="2"/>
  <c r="Q39" i="2"/>
  <c r="Q12" i="2"/>
  <c r="Q9" i="2"/>
  <c r="Q10" i="2"/>
  <c r="Q8" i="2"/>
  <c r="Q7" i="2"/>
  <c r="Q5" i="2"/>
  <c r="R5" i="2" s="1"/>
  <c r="U40" i="3" l="1"/>
  <c r="I40" i="3"/>
  <c r="R40" i="3"/>
  <c r="U45" i="2"/>
  <c r="U39" i="2"/>
  <c r="U30" i="2"/>
  <c r="U25" i="2"/>
  <c r="U20" i="2"/>
  <c r="U15" i="2"/>
  <c r="U10" i="2"/>
  <c r="R45" i="2"/>
  <c r="R39" i="2"/>
  <c r="R35" i="2"/>
  <c r="R30" i="2"/>
  <c r="R25" i="2"/>
  <c r="R20" i="2"/>
  <c r="R15" i="2"/>
  <c r="R10" i="2"/>
  <c r="I10" i="1"/>
  <c r="I11" i="1"/>
  <c r="I12" i="1"/>
  <c r="G10" i="1"/>
  <c r="G11" i="1"/>
  <c r="G12" i="1"/>
  <c r="E10" i="1"/>
  <c r="E11" i="1"/>
  <c r="E12" i="1"/>
  <c r="I9" i="1"/>
  <c r="G9" i="1"/>
  <c r="E9" i="1"/>
  <c r="U40" i="2" l="1"/>
  <c r="K12" i="1"/>
  <c r="R40" i="2"/>
  <c r="K11" i="1"/>
  <c r="K10" i="1"/>
  <c r="K9" i="1"/>
  <c r="K44" i="2"/>
  <c r="K43" i="2"/>
  <c r="N7" i="2"/>
  <c r="N8" i="2"/>
  <c r="N9" i="2"/>
  <c r="N10" i="2"/>
  <c r="N12" i="2"/>
  <c r="N13" i="2"/>
  <c r="N14" i="2"/>
  <c r="N15" i="2"/>
  <c r="N17" i="2"/>
  <c r="N18" i="2"/>
  <c r="N19" i="2"/>
  <c r="N20" i="2"/>
  <c r="N22" i="2"/>
  <c r="N23" i="2"/>
  <c r="N24" i="2"/>
  <c r="N25" i="2"/>
  <c r="N27" i="2"/>
  <c r="N28" i="2"/>
  <c r="N29" i="2"/>
  <c r="N30" i="2"/>
  <c r="N32" i="2"/>
  <c r="N33" i="2"/>
  <c r="N34" i="2"/>
  <c r="N35" i="2"/>
  <c r="N37" i="2"/>
  <c r="N38" i="2"/>
  <c r="N39" i="2"/>
  <c r="N43" i="2"/>
  <c r="N44" i="2"/>
  <c r="N5" i="2"/>
  <c r="K7" i="2"/>
  <c r="K8" i="2"/>
  <c r="K9" i="2"/>
  <c r="K10" i="2"/>
  <c r="K12" i="2"/>
  <c r="K13" i="2"/>
  <c r="K14" i="2"/>
  <c r="K15" i="2"/>
  <c r="K17" i="2"/>
  <c r="K18" i="2"/>
  <c r="K19" i="2"/>
  <c r="K20" i="2"/>
  <c r="K22" i="2"/>
  <c r="K23" i="2"/>
  <c r="K24" i="2"/>
  <c r="K25" i="2"/>
  <c r="K27" i="2"/>
  <c r="K28" i="2"/>
  <c r="K29" i="2"/>
  <c r="K30" i="2"/>
  <c r="K32" i="2"/>
  <c r="K33" i="2"/>
  <c r="K34" i="2"/>
  <c r="K35" i="2"/>
  <c r="K37" i="2"/>
  <c r="K38" i="2"/>
  <c r="K39" i="2"/>
  <c r="K5" i="2"/>
  <c r="I40" i="2"/>
  <c r="H44" i="2"/>
  <c r="H43" i="2"/>
  <c r="H8" i="2"/>
  <c r="H9" i="2"/>
  <c r="H10" i="2"/>
  <c r="H12" i="2"/>
  <c r="H13" i="2"/>
  <c r="H14" i="2"/>
  <c r="H15" i="2"/>
  <c r="H17" i="2"/>
  <c r="H18" i="2"/>
  <c r="H19" i="2"/>
  <c r="H20" i="2"/>
  <c r="H22" i="2"/>
  <c r="H23" i="2"/>
  <c r="H24" i="2"/>
  <c r="H25" i="2"/>
  <c r="H27" i="2"/>
  <c r="H28" i="2"/>
  <c r="H29" i="2"/>
  <c r="H30" i="2"/>
  <c r="H32" i="2"/>
  <c r="H33" i="2"/>
  <c r="H34" i="2"/>
  <c r="H35" i="2"/>
  <c r="H37" i="2"/>
  <c r="H38" i="2"/>
  <c r="H39" i="2"/>
  <c r="H7" i="2"/>
  <c r="I5" i="2"/>
  <c r="H5" i="2"/>
  <c r="I8" i="1"/>
  <c r="G8" i="1"/>
  <c r="E8" i="1"/>
  <c r="K8" i="1" s="1"/>
  <c r="O45" i="2" l="1"/>
  <c r="L39" i="2"/>
  <c r="L25" i="2"/>
  <c r="L45" i="2"/>
  <c r="L30" i="2"/>
  <c r="L35" i="2"/>
  <c r="O25" i="2"/>
  <c r="O39" i="2"/>
  <c r="O30" i="2"/>
  <c r="O35" i="2"/>
  <c r="I45" i="2"/>
  <c r="I39" i="2"/>
  <c r="I35" i="2"/>
  <c r="I30" i="2"/>
  <c r="I25" i="2"/>
  <c r="I20" i="2"/>
  <c r="I15" i="2"/>
  <c r="I10" i="2"/>
  <c r="L5" i="2"/>
  <c r="O5" i="2" s="1"/>
  <c r="L15" i="2"/>
  <c r="O15" i="2" s="1"/>
  <c r="L20" i="2"/>
  <c r="O20" i="2" s="1"/>
  <c r="L10" i="2"/>
  <c r="O10" i="2" s="1"/>
  <c r="O40" i="2" l="1"/>
  <c r="L40" i="2"/>
</calcChain>
</file>

<file path=xl/sharedStrings.xml><?xml version="1.0" encoding="utf-8"?>
<sst xmlns="http://schemas.openxmlformats.org/spreadsheetml/2006/main" count="179" uniqueCount="82">
  <si>
    <t>SOLICITATION TITLE:</t>
  </si>
  <si>
    <t>SOLICITATION NUMBER:</t>
  </si>
  <si>
    <t>OPENING DATE:</t>
  </si>
  <si>
    <t>OPENING TIME:</t>
  </si>
  <si>
    <t>Solicitation Recap</t>
  </si>
  <si>
    <t>Company</t>
  </si>
  <si>
    <t>BUYER:</t>
  </si>
  <si>
    <t>Signed</t>
  </si>
  <si>
    <t>JUCO Security Services</t>
  </si>
  <si>
    <t>RFQ-4324-17-SH</t>
  </si>
  <si>
    <t>2:30 P.M.</t>
  </si>
  <si>
    <t>Susan Hyatt</t>
  </si>
  <si>
    <t>Overnight Hourly Rate</t>
  </si>
  <si>
    <t>Hourly Rate for Officers /Day Games</t>
  </si>
  <si>
    <t>Hourly Rate for Supervisors</t>
  </si>
  <si>
    <t>Hourly Rate for Saturday game (if needed)</t>
  </si>
  <si>
    <t>Grand Total</t>
  </si>
  <si>
    <t>Alpha Security and Firearms Training LLC</t>
  </si>
  <si>
    <t>Yes</t>
  </si>
  <si>
    <t>Hourly rate x 80 hrs</t>
  </si>
  <si>
    <t>Hourly Rate for Night Game Officers</t>
  </si>
  <si>
    <t>Parking/Sup &amp; Officers x 783 hrs</t>
  </si>
  <si>
    <t>JUCO 2017</t>
  </si>
  <si>
    <t>Officers</t>
  </si>
  <si>
    <t>Start</t>
  </si>
  <si>
    <t>End</t>
  </si>
  <si>
    <t>Total Shift</t>
  </si>
  <si>
    <t>Time</t>
  </si>
  <si>
    <t>Total Hours</t>
  </si>
  <si>
    <t>Rate</t>
  </si>
  <si>
    <t>Sub Total</t>
  </si>
  <si>
    <t>Friday, May 27th</t>
  </si>
  <si>
    <t>Day 0 Overnight</t>
  </si>
  <si>
    <t>Saturday, May 28th</t>
  </si>
  <si>
    <t>Day Totals</t>
  </si>
  <si>
    <t>Day 1 Parking/Sup</t>
  </si>
  <si>
    <t>Day 1 Officers</t>
  </si>
  <si>
    <t>Day 1 Night Game Officer</t>
  </si>
  <si>
    <t>Day 1 Overnight</t>
  </si>
  <si>
    <t>Sunday, May 29th</t>
  </si>
  <si>
    <t>Day 2 Parking/Sup</t>
  </si>
  <si>
    <t>Day 2 Officers</t>
  </si>
  <si>
    <t>Day 2 Night Game Officer</t>
  </si>
  <si>
    <t>Day 2 Overnight</t>
  </si>
  <si>
    <t>Monday, May 30th</t>
  </si>
  <si>
    <t>Day 3 Parking/Sup</t>
  </si>
  <si>
    <t>Day 3 Officers</t>
  </si>
  <si>
    <t>Day 3 Night Game Officer</t>
  </si>
  <si>
    <t>Day 3 Overnight</t>
  </si>
  <si>
    <t>Tuesday, May 31st</t>
  </si>
  <si>
    <t>Day 4 Parking/Sup</t>
  </si>
  <si>
    <t>Day 4 Officers</t>
  </si>
  <si>
    <t>Day 4 Night Game Officer</t>
  </si>
  <si>
    <t>Day 4 Overnight</t>
  </si>
  <si>
    <t>Wednesday, June 1st</t>
  </si>
  <si>
    <t>Day 5 Parking/Sup</t>
  </si>
  <si>
    <t>Day 5 Officers</t>
  </si>
  <si>
    <t>Day 5 Night Game Officer</t>
  </si>
  <si>
    <t>Day 5 Overnight</t>
  </si>
  <si>
    <t>Thursday, June 2nd</t>
  </si>
  <si>
    <t>Day 6 Parking/Sup</t>
  </si>
  <si>
    <t>Day 6  Officers</t>
  </si>
  <si>
    <t>Day 6 Night Game Officer</t>
  </si>
  <si>
    <t>Day 6 Overnight</t>
  </si>
  <si>
    <t>Friday, June 3rd</t>
  </si>
  <si>
    <t>Day 7 Parking/Sup</t>
  </si>
  <si>
    <t>Day 7 Officers</t>
  </si>
  <si>
    <t>Day 7 Overnight (Contingent)</t>
  </si>
  <si>
    <t xml:space="preserve">     21:00</t>
  </si>
  <si>
    <t xml:space="preserve">     07:00</t>
  </si>
  <si>
    <t xml:space="preserve">     Total </t>
  </si>
  <si>
    <t>Saturday June 3rd (if needed)</t>
  </si>
  <si>
    <t>Day 8 Officers</t>
  </si>
  <si>
    <t>Day 8 Parking/Sup</t>
  </si>
  <si>
    <t>Alpha Security &amp; Firearms Training</t>
  </si>
  <si>
    <t>RFQ-4324-17-SH JUCO SECURITY SVCS</t>
  </si>
  <si>
    <t>Night Game Officers x 21 hours</t>
  </si>
  <si>
    <t>Colorado Security Professionals Inc</t>
  </si>
  <si>
    <t>Grand Valley Security LLC</t>
  </si>
  <si>
    <t>Citadel Security</t>
  </si>
  <si>
    <t>Lone Star Scurity and Safety Services</t>
  </si>
  <si>
    <t>Lone Star Security &amp; Safety Svcs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</si>
</sst>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409]#,##0.00"/>
    <numFmt numFmtId="165" formatCode="&quot;$&quot;#,##0.00"/>
  </numFmts>
  <fonts count="10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name val="Arial Black"/>
      <family val="2"/>
    </font>
    <font>
      <sz val="12"/>
      <name val="Arial Black"/>
      <family val="2"/>
    </font>
    <font>
      <sz val="9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5" xfId="0" applyBorder="1"/>
    <xf numFmtId="0" fontId="6" fillId="0" borderId="0" xfId="0" applyFont="1"/>
    <xf numFmtId="164" fontId="0" fillId="0" borderId="0" xfId="0" applyNumberFormat="1"/>
    <xf numFmtId="164" fontId="7" fillId="0" borderId="0" xfId="0" applyNumberFormat="1" applyFont="1"/>
    <xf numFmtId="0" fontId="0" fillId="0" borderId="1" xfId="0" applyBorder="1"/>
    <xf numFmtId="0" fontId="1" fillId="0" borderId="14" xfId="0" applyFont="1" applyFill="1" applyBorder="1" applyAlignment="1"/>
    <xf numFmtId="164" fontId="0" fillId="0" borderId="14" xfId="0" applyNumberFormat="1" applyFill="1" applyBorder="1" applyAlignment="1">
      <alignment horizontal="center"/>
    </xf>
    <xf numFmtId="165" fontId="1" fillId="0" borderId="14" xfId="0" applyNumberFormat="1" applyFont="1" applyFill="1" applyBorder="1" applyAlignment="1">
      <alignment horizontal="center"/>
    </xf>
    <xf numFmtId="165" fontId="0" fillId="0" borderId="14" xfId="0" applyNumberFormat="1" applyFill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0" fontId="0" fillId="0" borderId="16" xfId="0" applyFill="1" applyBorder="1"/>
    <xf numFmtId="0" fontId="0" fillId="0" borderId="19" xfId="0" applyFill="1" applyBorder="1"/>
    <xf numFmtId="165" fontId="1" fillId="0" borderId="20" xfId="0" applyNumberFormat="1" applyFon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21" xfId="0" applyFill="1" applyBorder="1"/>
    <xf numFmtId="0" fontId="1" fillId="0" borderId="22" xfId="0" applyFont="1" applyFill="1" applyBorder="1" applyAlignment="1"/>
    <xf numFmtId="165" fontId="0" fillId="0" borderId="22" xfId="0" applyNumberFormat="1" applyFill="1" applyBorder="1" applyAlignment="1">
      <alignment horizontal="center"/>
    </xf>
    <xf numFmtId="165" fontId="0" fillId="0" borderId="23" xfId="0" applyNumberFormat="1" applyFill="1" applyBorder="1" applyAlignment="1">
      <alignment horizontal="center"/>
    </xf>
    <xf numFmtId="0" fontId="1" fillId="0" borderId="17" xfId="0" applyFont="1" applyFill="1" applyBorder="1" applyAlignment="1"/>
    <xf numFmtId="164" fontId="1" fillId="0" borderId="17" xfId="0" applyNumberFormat="1" applyFont="1" applyFill="1" applyBorder="1" applyAlignment="1">
      <alignment horizontal="center"/>
    </xf>
    <xf numFmtId="164" fontId="0" fillId="0" borderId="17" xfId="0" applyNumberFormat="1" applyFill="1" applyBorder="1" applyAlignment="1">
      <alignment horizontal="center"/>
    </xf>
    <xf numFmtId="165" fontId="1" fillId="0" borderId="18" xfId="0" applyNumberFormat="1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 wrapText="1"/>
    </xf>
    <xf numFmtId="0" fontId="1" fillId="0" borderId="25" xfId="0" applyFont="1" applyFill="1" applyBorder="1" applyAlignment="1">
      <alignment horizontal="center" wrapText="1"/>
    </xf>
    <xf numFmtId="0" fontId="1" fillId="0" borderId="26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/>
    <xf numFmtId="0" fontId="1" fillId="0" borderId="5" xfId="0" applyFont="1" applyFill="1" applyBorder="1"/>
    <xf numFmtId="0" fontId="8" fillId="0" borderId="25" xfId="0" applyFont="1" applyFill="1" applyBorder="1" applyAlignment="1">
      <alignment horizontal="center" wrapText="1"/>
    </xf>
    <xf numFmtId="164" fontId="1" fillId="0" borderId="27" xfId="0" applyNumberFormat="1" applyFont="1" applyFill="1" applyBorder="1" applyAlignment="1">
      <alignment horizontal="left"/>
    </xf>
    <xf numFmtId="164" fontId="1" fillId="0" borderId="14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4" fontId="5" fillId="0" borderId="12" xfId="0" applyNumberFormat="1" applyFont="1" applyBorder="1" applyAlignment="1">
      <alignment horizontal="left"/>
    </xf>
    <xf numFmtId="14" fontId="5" fillId="0" borderId="10" xfId="0" applyNumberFormat="1" applyFont="1" applyBorder="1" applyAlignment="1">
      <alignment horizontal="left"/>
    </xf>
    <xf numFmtId="14" fontId="5" fillId="0" borderId="6" xfId="0" applyNumberFormat="1" applyFont="1" applyBorder="1" applyAlignment="1">
      <alignment horizontal="left"/>
    </xf>
    <xf numFmtId="18" fontId="5" fillId="0" borderId="12" xfId="0" applyNumberFormat="1" applyFont="1" applyBorder="1" applyAlignment="1">
      <alignment horizontal="left"/>
    </xf>
    <xf numFmtId="18" fontId="5" fillId="0" borderId="10" xfId="0" applyNumberFormat="1" applyFont="1" applyBorder="1" applyAlignment="1">
      <alignment horizontal="left"/>
    </xf>
    <xf numFmtId="18" fontId="5" fillId="0" borderId="6" xfId="0" applyNumberFormat="1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1" fillId="0" borderId="31" xfId="0" applyFont="1" applyFill="1" applyBorder="1" applyAlignment="1">
      <alignment horizontal="center" wrapText="1"/>
    </xf>
    <xf numFmtId="164" fontId="0" fillId="0" borderId="27" xfId="0" applyNumberFormat="1" applyFill="1" applyBorder="1" applyAlignment="1">
      <alignment horizontal="center"/>
    </xf>
    <xf numFmtId="20" fontId="0" fillId="0" borderId="0" xfId="0" applyNumberFormat="1"/>
    <xf numFmtId="165" fontId="0" fillId="0" borderId="0" xfId="0" applyNumberFormat="1"/>
    <xf numFmtId="0" fontId="0" fillId="2" borderId="0" xfId="0" applyFill="1"/>
    <xf numFmtId="20" fontId="0" fillId="2" borderId="0" xfId="0" applyNumberFormat="1" applyFill="1"/>
    <xf numFmtId="165" fontId="0" fillId="2" borderId="0" xfId="0" applyNumberFormat="1" applyFill="1"/>
    <xf numFmtId="0" fontId="1" fillId="2" borderId="0" xfId="0" applyFont="1" applyFill="1"/>
    <xf numFmtId="0" fontId="0" fillId="0" borderId="36" xfId="0" applyBorder="1"/>
    <xf numFmtId="0" fontId="0" fillId="2" borderId="36" xfId="0" applyFill="1" applyBorder="1"/>
    <xf numFmtId="165" fontId="0" fillId="0" borderId="36" xfId="0" applyNumberFormat="1" applyBorder="1"/>
    <xf numFmtId="165" fontId="0" fillId="2" borderId="36" xfId="0" applyNumberFormat="1" applyFill="1" applyBorder="1"/>
    <xf numFmtId="165" fontId="0" fillId="0" borderId="24" xfId="0" applyNumberFormat="1" applyBorder="1"/>
    <xf numFmtId="165" fontId="0" fillId="0" borderId="0" xfId="0" applyNumberFormat="1" applyFill="1"/>
    <xf numFmtId="0" fontId="3" fillId="0" borderId="0" xfId="0" applyFont="1"/>
    <xf numFmtId="0" fontId="9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14" fontId="9" fillId="0" borderId="10" xfId="0" applyNumberFormat="1" applyFont="1" applyBorder="1" applyAlignment="1">
      <alignment horizontal="left"/>
    </xf>
    <xf numFmtId="18" fontId="9" fillId="0" borderId="10" xfId="0" applyNumberFormat="1" applyFont="1" applyBorder="1" applyAlignment="1">
      <alignment horizontal="left"/>
    </xf>
    <xf numFmtId="0" fontId="9" fillId="0" borderId="28" xfId="0" applyFont="1" applyBorder="1" applyAlignment="1">
      <alignment horizontal="left"/>
    </xf>
    <xf numFmtId="0" fontId="3" fillId="0" borderId="31" xfId="0" applyFont="1" applyFill="1" applyBorder="1" applyAlignment="1">
      <alignment horizontal="center" wrapText="1"/>
    </xf>
    <xf numFmtId="164" fontId="3" fillId="0" borderId="32" xfId="0" applyNumberFormat="1" applyFont="1" applyFill="1" applyBorder="1" applyAlignment="1">
      <alignment horizontal="left"/>
    </xf>
    <xf numFmtId="164" fontId="3" fillId="0" borderId="33" xfId="0" applyNumberFormat="1" applyFont="1" applyFill="1" applyBorder="1" applyAlignment="1">
      <alignment horizontal="left"/>
    </xf>
    <xf numFmtId="164" fontId="3" fillId="0" borderId="34" xfId="0" applyNumberFormat="1" applyFont="1" applyFill="1" applyBorder="1" applyAlignment="1">
      <alignment horizontal="left"/>
    </xf>
    <xf numFmtId="0" fontId="0" fillId="3" borderId="0" xfId="0" applyFill="1"/>
    <xf numFmtId="0" fontId="0" fillId="3" borderId="36" xfId="0" applyFill="1" applyBorder="1"/>
    <xf numFmtId="0" fontId="5" fillId="0" borderId="13" xfId="0" applyFont="1" applyBorder="1" applyAlignment="1"/>
    <xf numFmtId="0" fontId="5" fillId="0" borderId="35" xfId="0" applyFont="1" applyBorder="1" applyAlignment="1"/>
    <xf numFmtId="0" fontId="0" fillId="0" borderId="15" xfId="0" applyBorder="1" applyAlignment="1"/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1" xfId="0" applyFont="1" applyBorder="1" applyAlignment="1"/>
    <xf numFmtId="0" fontId="5" fillId="0" borderId="9" xfId="0" applyFont="1" applyBorder="1" applyAlignment="1"/>
    <xf numFmtId="0" fontId="0" fillId="0" borderId="7" xfId="0" applyBorder="1" applyAlignment="1"/>
    <xf numFmtId="0" fontId="1" fillId="0" borderId="12" xfId="0" applyFont="1" applyBorder="1" applyAlignment="1"/>
    <xf numFmtId="0" fontId="1" fillId="0" borderId="10" xfId="0" applyFont="1" applyBorder="1" applyAlignment="1"/>
    <xf numFmtId="0" fontId="1" fillId="0" borderId="6" xfId="0" applyFont="1" applyBorder="1" applyAlignment="1"/>
    <xf numFmtId="0" fontId="5" fillId="0" borderId="12" xfId="0" applyFont="1" applyBorder="1" applyAlignment="1"/>
    <xf numFmtId="0" fontId="5" fillId="0" borderId="10" xfId="0" applyFont="1" applyBorder="1" applyAlignment="1"/>
    <xf numFmtId="0" fontId="0" fillId="0" borderId="6" xfId="0" applyBorder="1" applyAlignment="1"/>
    <xf numFmtId="165" fontId="1" fillId="0" borderId="8" xfId="0" applyNumberFormat="1" applyFon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4" borderId="0" xfId="0" applyFill="1"/>
    <xf numFmtId="0" fontId="0" fillId="4" borderId="36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99059</xdr:colOff>
      <xdr:row>0</xdr:row>
      <xdr:rowOff>129539</xdr:rowOff>
    </xdr:from>
    <xdr:to>
      <xdr:col>2</xdr:col>
      <xdr:colOff>676275</xdr:colOff>
      <xdr:row>5</xdr:row>
      <xdr:rowOff>104774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 l="30769" t="39487" r="28045" b="39487"/>
        <a:stretch>
          <a:fillRect/>
        </a:stretch>
      </xdr:blipFill>
      <xdr:spPr bwMode="auto">
        <a:xfrm>
          <a:off x="422909" y="129539"/>
          <a:ext cx="3148966" cy="121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B13" sqref="B13"/>
    </sheetView>
  </sheetViews>
  <sheetFormatPr defaultRowHeight="12.75" x14ac:dyDescent="0.2"/>
  <cols>
    <col min="1" max="1" width="4.85546875" customWidth="1"/>
    <col min="2" max="2" width="38.5703125" customWidth="1"/>
    <col min="3" max="3" width="10.85546875" customWidth="1"/>
    <col min="4" max="4" width="14.7109375" customWidth="1"/>
    <col min="5" max="5" width="11.140625" customWidth="1"/>
    <col min="6" max="6" width="11.7109375" customWidth="1"/>
    <col min="7" max="7" width="12.5703125" customWidth="1"/>
    <col min="8" max="8" width="13.5703125" customWidth="1"/>
    <col min="9" max="9" width="13.7109375" customWidth="1"/>
    <col min="10" max="10" width="11" customWidth="1"/>
    <col min="11" max="11" width="11.42578125" style="64" customWidth="1"/>
    <col min="12" max="12" width="14.42578125" customWidth="1"/>
    <col min="13" max="13" width="12.28515625" customWidth="1"/>
    <col min="14" max="14" width="9.140625" customWidth="1"/>
  </cols>
  <sheetData>
    <row r="1" spans="1:13" ht="20.100000000000001" customHeight="1" thickBot="1" x14ac:dyDescent="0.25">
      <c r="A1" s="2"/>
      <c r="B1" s="2"/>
      <c r="C1" s="7"/>
      <c r="D1" s="79" t="s">
        <v>4</v>
      </c>
      <c r="E1" s="80"/>
      <c r="F1" s="80"/>
      <c r="G1" s="80"/>
      <c r="H1" s="80"/>
      <c r="I1" s="80"/>
      <c r="J1" s="80"/>
      <c r="K1" s="80"/>
      <c r="L1" s="81"/>
    </row>
    <row r="2" spans="1:13" ht="20.100000000000001" customHeight="1" x14ac:dyDescent="0.25">
      <c r="A2" s="3"/>
      <c r="B2" s="3"/>
      <c r="C2" s="1"/>
      <c r="D2" s="82" t="s">
        <v>0</v>
      </c>
      <c r="E2" s="83"/>
      <c r="F2" s="84"/>
      <c r="G2" s="35" t="s">
        <v>8</v>
      </c>
      <c r="H2" s="36"/>
      <c r="I2" s="36"/>
      <c r="J2" s="36"/>
      <c r="K2" s="65"/>
      <c r="L2" s="37"/>
    </row>
    <row r="3" spans="1:13" ht="20.100000000000001" customHeight="1" x14ac:dyDescent="0.25">
      <c r="A3" s="3"/>
      <c r="B3" s="3"/>
      <c r="C3" s="1"/>
      <c r="D3" s="85" t="s">
        <v>1</v>
      </c>
      <c r="E3" s="86"/>
      <c r="F3" s="87"/>
      <c r="G3" s="38" t="s">
        <v>9</v>
      </c>
      <c r="H3" s="39"/>
      <c r="I3" s="39"/>
      <c r="J3" s="39"/>
      <c r="K3" s="66"/>
      <c r="L3" s="40"/>
    </row>
    <row r="4" spans="1:13" ht="20.100000000000001" customHeight="1" x14ac:dyDescent="0.25">
      <c r="A4" s="3"/>
      <c r="B4" s="3"/>
      <c r="C4" s="1"/>
      <c r="D4" s="88" t="s">
        <v>2</v>
      </c>
      <c r="E4" s="89"/>
      <c r="F4" s="90"/>
      <c r="G4" s="41">
        <v>42794</v>
      </c>
      <c r="H4" s="42"/>
      <c r="I4" s="42"/>
      <c r="J4" s="42"/>
      <c r="K4" s="67"/>
      <c r="L4" s="43"/>
    </row>
    <row r="5" spans="1:13" ht="20.100000000000001" customHeight="1" x14ac:dyDescent="0.25">
      <c r="A5" s="3"/>
      <c r="B5" s="3"/>
      <c r="C5" s="1"/>
      <c r="D5" s="88" t="s">
        <v>3</v>
      </c>
      <c r="E5" s="89"/>
      <c r="F5" s="90"/>
      <c r="G5" s="44" t="s">
        <v>10</v>
      </c>
      <c r="H5" s="45"/>
      <c r="I5" s="45"/>
      <c r="J5" s="45"/>
      <c r="K5" s="68"/>
      <c r="L5" s="46"/>
    </row>
    <row r="6" spans="1:13" ht="20.100000000000001" customHeight="1" thickBot="1" x14ac:dyDescent="0.3">
      <c r="A6" s="3"/>
      <c r="B6" s="3"/>
      <c r="C6" s="1"/>
      <c r="D6" s="76" t="s">
        <v>6</v>
      </c>
      <c r="E6" s="77"/>
      <c r="F6" s="78"/>
      <c r="G6" s="47" t="s">
        <v>11</v>
      </c>
      <c r="H6" s="48"/>
      <c r="I6" s="48"/>
      <c r="J6" s="48"/>
      <c r="K6" s="69"/>
      <c r="L6" s="49"/>
    </row>
    <row r="7" spans="1:13" s="29" customFormat="1" ht="47.25" customHeight="1" thickBot="1" x14ac:dyDescent="0.25">
      <c r="A7" s="30"/>
      <c r="B7" s="25" t="s">
        <v>5</v>
      </c>
      <c r="C7" s="31" t="s">
        <v>7</v>
      </c>
      <c r="D7" s="31" t="s">
        <v>12</v>
      </c>
      <c r="E7" s="31" t="s">
        <v>19</v>
      </c>
      <c r="F7" s="26" t="s">
        <v>13</v>
      </c>
      <c r="G7" s="50" t="s">
        <v>21</v>
      </c>
      <c r="H7" s="27" t="s">
        <v>20</v>
      </c>
      <c r="I7" s="50" t="s">
        <v>76</v>
      </c>
      <c r="J7" s="26" t="s">
        <v>14</v>
      </c>
      <c r="K7" s="70" t="s">
        <v>16</v>
      </c>
      <c r="L7" s="27" t="s">
        <v>15</v>
      </c>
      <c r="M7" s="28"/>
    </row>
    <row r="8" spans="1:13" ht="20.100000000000001" customHeight="1" thickBot="1" x14ac:dyDescent="0.25">
      <c r="A8" s="13">
        <v>1</v>
      </c>
      <c r="B8" s="21" t="s">
        <v>17</v>
      </c>
      <c r="C8" s="22" t="s">
        <v>18</v>
      </c>
      <c r="D8" s="23">
        <v>45</v>
      </c>
      <c r="E8" s="51">
        <f>D8*80</f>
        <v>3600</v>
      </c>
      <c r="F8" s="32">
        <v>45</v>
      </c>
      <c r="G8" s="32">
        <f>F8*783</f>
        <v>35235</v>
      </c>
      <c r="H8" s="32">
        <v>45</v>
      </c>
      <c r="I8" s="32">
        <f>H8*21</f>
        <v>945</v>
      </c>
      <c r="J8" s="32">
        <v>45</v>
      </c>
      <c r="K8" s="71">
        <f>E8+G8+I8</f>
        <v>39780</v>
      </c>
      <c r="L8" s="24">
        <v>45</v>
      </c>
      <c r="M8" s="5"/>
    </row>
    <row r="9" spans="1:13" ht="20.100000000000001" customHeight="1" thickBot="1" x14ac:dyDescent="0.25">
      <c r="A9" s="14">
        <v>2</v>
      </c>
      <c r="B9" s="8" t="s">
        <v>77</v>
      </c>
      <c r="C9" s="10" t="s">
        <v>18</v>
      </c>
      <c r="D9" s="11">
        <v>22.4</v>
      </c>
      <c r="E9" s="51">
        <f>D9*80</f>
        <v>1792</v>
      </c>
      <c r="F9" s="33">
        <v>22.4</v>
      </c>
      <c r="G9" s="32">
        <f>F9*783</f>
        <v>17539.199999999997</v>
      </c>
      <c r="H9" s="33">
        <v>22.4</v>
      </c>
      <c r="I9" s="32">
        <f>H9*21</f>
        <v>470.4</v>
      </c>
      <c r="J9" s="33">
        <v>22.4</v>
      </c>
      <c r="K9" s="71">
        <f>E9+G9+I9</f>
        <v>19801.599999999999</v>
      </c>
      <c r="L9" s="15">
        <v>22.4</v>
      </c>
      <c r="M9" s="5"/>
    </row>
    <row r="10" spans="1:13" ht="20.100000000000001" customHeight="1" thickBot="1" x14ac:dyDescent="0.45">
      <c r="A10" s="14">
        <v>3</v>
      </c>
      <c r="B10" s="8" t="s">
        <v>78</v>
      </c>
      <c r="C10" s="10" t="s">
        <v>18</v>
      </c>
      <c r="D10" s="11">
        <v>30</v>
      </c>
      <c r="E10" s="51">
        <f t="shared" ref="E10:E12" si="0">D10*80</f>
        <v>2400</v>
      </c>
      <c r="F10" s="33">
        <v>30</v>
      </c>
      <c r="G10" s="32">
        <f t="shared" ref="G10:G12" si="1">F10*783</f>
        <v>23490</v>
      </c>
      <c r="H10" s="33">
        <v>30</v>
      </c>
      <c r="I10" s="32">
        <f t="shared" ref="I10:I12" si="2">H10*21</f>
        <v>630</v>
      </c>
      <c r="J10" s="33">
        <v>30</v>
      </c>
      <c r="K10" s="71">
        <f t="shared" ref="K10:K12" si="3">E10+G10+I10</f>
        <v>26520</v>
      </c>
      <c r="L10" s="15">
        <v>30</v>
      </c>
      <c r="M10" s="6"/>
    </row>
    <row r="11" spans="1:13" ht="20.100000000000001" customHeight="1" thickBot="1" x14ac:dyDescent="0.25">
      <c r="A11" s="14">
        <v>4</v>
      </c>
      <c r="B11" s="8" t="s">
        <v>79</v>
      </c>
      <c r="C11" s="10" t="s">
        <v>18</v>
      </c>
      <c r="D11" s="11">
        <v>21.25</v>
      </c>
      <c r="E11" s="51">
        <f t="shared" si="0"/>
        <v>1700</v>
      </c>
      <c r="F11" s="33">
        <v>21.25</v>
      </c>
      <c r="G11" s="32">
        <f t="shared" si="1"/>
        <v>16638.75</v>
      </c>
      <c r="H11" s="33">
        <v>21.25</v>
      </c>
      <c r="I11" s="32">
        <f t="shared" si="2"/>
        <v>446.25</v>
      </c>
      <c r="J11" s="33">
        <v>21.25</v>
      </c>
      <c r="K11" s="71">
        <f t="shared" si="3"/>
        <v>18785</v>
      </c>
      <c r="L11" s="15">
        <v>21.25</v>
      </c>
      <c r="M11" s="5"/>
    </row>
    <row r="12" spans="1:13" ht="20.100000000000001" customHeight="1" x14ac:dyDescent="0.2">
      <c r="A12" s="14">
        <v>5</v>
      </c>
      <c r="B12" s="8" t="s">
        <v>80</v>
      </c>
      <c r="C12" s="10" t="s">
        <v>18</v>
      </c>
      <c r="D12" s="11">
        <v>22.5</v>
      </c>
      <c r="E12" s="51">
        <f t="shared" si="0"/>
        <v>1800</v>
      </c>
      <c r="F12" s="33">
        <v>22.5</v>
      </c>
      <c r="G12" s="32">
        <f t="shared" si="1"/>
        <v>17617.5</v>
      </c>
      <c r="H12" s="33">
        <v>22.5</v>
      </c>
      <c r="I12" s="32">
        <f t="shared" si="2"/>
        <v>472.5</v>
      </c>
      <c r="J12" s="33">
        <v>22.5</v>
      </c>
      <c r="K12" s="71">
        <f t="shared" si="3"/>
        <v>19890</v>
      </c>
      <c r="L12" s="15">
        <v>22.5</v>
      </c>
      <c r="M12" s="5"/>
    </row>
    <row r="13" spans="1:13" ht="20.100000000000001" customHeight="1" x14ac:dyDescent="0.2">
      <c r="A13" s="14">
        <v>6</v>
      </c>
      <c r="B13" s="12"/>
      <c r="C13" s="10"/>
      <c r="D13" s="11"/>
      <c r="E13" s="11"/>
      <c r="F13" s="33"/>
      <c r="G13" s="33"/>
      <c r="H13" s="33"/>
      <c r="I13" s="33"/>
      <c r="J13" s="33"/>
      <c r="K13" s="72"/>
      <c r="L13" s="15"/>
      <c r="M13" s="5"/>
    </row>
    <row r="14" spans="1:13" ht="20.100000000000001" customHeight="1" x14ac:dyDescent="0.2">
      <c r="A14" s="14">
        <v>7</v>
      </c>
      <c r="B14" s="8"/>
      <c r="C14" s="10"/>
      <c r="D14" s="11"/>
      <c r="E14" s="11"/>
      <c r="F14" s="33"/>
      <c r="G14" s="33"/>
      <c r="H14" s="33"/>
      <c r="I14" s="33"/>
      <c r="J14" s="33"/>
      <c r="K14" s="72"/>
      <c r="L14" s="15"/>
      <c r="M14" s="5"/>
    </row>
    <row r="15" spans="1:13" ht="20.100000000000001" customHeight="1" x14ac:dyDescent="0.2">
      <c r="A15" s="14">
        <v>8</v>
      </c>
      <c r="B15" s="8"/>
      <c r="C15" s="10"/>
      <c r="D15" s="11"/>
      <c r="E15" s="11"/>
      <c r="F15" s="33"/>
      <c r="G15" s="33"/>
      <c r="H15" s="33"/>
      <c r="I15" s="33"/>
      <c r="J15" s="33"/>
      <c r="K15" s="72"/>
      <c r="L15" s="15"/>
    </row>
    <row r="16" spans="1:13" ht="20.100000000000001" customHeight="1" x14ac:dyDescent="0.2">
      <c r="A16" s="14">
        <v>9</v>
      </c>
      <c r="B16" s="8"/>
      <c r="C16" s="10"/>
      <c r="D16" s="11"/>
      <c r="E16" s="11"/>
      <c r="F16" s="33"/>
      <c r="G16" s="33"/>
      <c r="H16" s="33"/>
      <c r="I16" s="33"/>
      <c r="J16" s="33"/>
      <c r="K16" s="72"/>
      <c r="L16" s="15"/>
    </row>
    <row r="17" spans="1:13" ht="20.100000000000001" customHeight="1" x14ac:dyDescent="0.4">
      <c r="A17" s="14">
        <v>10</v>
      </c>
      <c r="B17" s="8"/>
      <c r="C17" s="10"/>
      <c r="D17" s="11"/>
      <c r="E17" s="11"/>
      <c r="F17" s="33"/>
      <c r="G17" s="33"/>
      <c r="H17" s="33"/>
      <c r="I17" s="33"/>
      <c r="J17" s="33"/>
      <c r="K17" s="72"/>
      <c r="L17" s="15"/>
      <c r="M17" s="4"/>
    </row>
    <row r="18" spans="1:13" ht="20.100000000000001" customHeight="1" x14ac:dyDescent="0.4">
      <c r="A18" s="14">
        <v>11</v>
      </c>
      <c r="B18" s="8"/>
      <c r="C18" s="10"/>
      <c r="D18" s="11"/>
      <c r="E18" s="11"/>
      <c r="F18" s="33"/>
      <c r="G18" s="33"/>
      <c r="H18" s="33"/>
      <c r="I18" s="33"/>
      <c r="J18" s="33"/>
      <c r="K18" s="72"/>
      <c r="L18" s="15"/>
      <c r="M18" s="4"/>
    </row>
    <row r="19" spans="1:13" ht="20.100000000000001" customHeight="1" x14ac:dyDescent="0.2">
      <c r="A19" s="14">
        <v>12</v>
      </c>
      <c r="B19" s="8"/>
      <c r="C19" s="11"/>
      <c r="D19" s="11"/>
      <c r="E19" s="11"/>
      <c r="F19" s="33"/>
      <c r="G19" s="33"/>
      <c r="H19" s="33"/>
      <c r="I19" s="33"/>
      <c r="J19" s="33"/>
      <c r="K19" s="72"/>
      <c r="L19" s="16"/>
    </row>
    <row r="20" spans="1:13" ht="20.100000000000001" customHeight="1" x14ac:dyDescent="0.2">
      <c r="A20" s="14">
        <v>13</v>
      </c>
      <c r="B20" s="8"/>
      <c r="C20" s="11"/>
      <c r="D20" s="11"/>
      <c r="E20" s="11"/>
      <c r="F20" s="33"/>
      <c r="G20" s="33"/>
      <c r="H20" s="33"/>
      <c r="I20" s="33"/>
      <c r="J20" s="33"/>
      <c r="K20" s="72"/>
      <c r="L20" s="16"/>
    </row>
    <row r="21" spans="1:13" ht="20.100000000000001" customHeight="1" x14ac:dyDescent="0.2">
      <c r="A21" s="14">
        <v>14</v>
      </c>
      <c r="B21" s="8"/>
      <c r="C21" s="11"/>
      <c r="D21" s="11"/>
      <c r="E21" s="11"/>
      <c r="F21" s="33"/>
      <c r="G21" s="33"/>
      <c r="H21" s="33"/>
      <c r="I21" s="33"/>
      <c r="J21" s="33"/>
      <c r="K21" s="72"/>
      <c r="L21" s="16"/>
    </row>
    <row r="22" spans="1:13" ht="20.100000000000001" customHeight="1" x14ac:dyDescent="0.2">
      <c r="A22" s="14">
        <v>15</v>
      </c>
      <c r="B22" s="8"/>
      <c r="C22" s="11"/>
      <c r="D22" s="11"/>
      <c r="E22" s="11"/>
      <c r="F22" s="33"/>
      <c r="G22" s="33"/>
      <c r="H22" s="33"/>
      <c r="I22" s="33"/>
      <c r="J22" s="33"/>
      <c r="K22" s="72"/>
      <c r="L22" s="16"/>
    </row>
    <row r="23" spans="1:13" ht="20.100000000000001" customHeight="1" x14ac:dyDescent="0.2">
      <c r="A23" s="14">
        <v>16</v>
      </c>
      <c r="B23" s="12"/>
      <c r="C23" s="11"/>
      <c r="D23" s="11"/>
      <c r="E23" s="11"/>
      <c r="F23" s="33"/>
      <c r="G23" s="33"/>
      <c r="H23" s="33"/>
      <c r="I23" s="33"/>
      <c r="J23" s="33"/>
      <c r="K23" s="72"/>
      <c r="L23" s="16"/>
    </row>
    <row r="24" spans="1:13" ht="20.100000000000001" customHeight="1" x14ac:dyDescent="0.2">
      <c r="A24" s="14">
        <v>17</v>
      </c>
      <c r="B24" s="8"/>
      <c r="C24" s="11"/>
      <c r="D24" s="11"/>
      <c r="E24" s="11"/>
      <c r="F24" s="33"/>
      <c r="G24" s="33"/>
      <c r="H24" s="33"/>
      <c r="I24" s="33"/>
      <c r="J24" s="33"/>
      <c r="K24" s="72"/>
      <c r="L24" s="16"/>
    </row>
    <row r="25" spans="1:13" ht="20.100000000000001" customHeight="1" x14ac:dyDescent="0.4">
      <c r="A25" s="14">
        <v>18</v>
      </c>
      <c r="B25" s="8"/>
      <c r="C25" s="11"/>
      <c r="D25" s="11"/>
      <c r="E25" s="11"/>
      <c r="F25" s="33"/>
      <c r="G25" s="33"/>
      <c r="H25" s="33"/>
      <c r="I25" s="33"/>
      <c r="J25" s="33"/>
      <c r="K25" s="72"/>
      <c r="L25" s="16"/>
      <c r="M25" s="4"/>
    </row>
    <row r="26" spans="1:13" ht="20.100000000000001" customHeight="1" x14ac:dyDescent="0.2">
      <c r="A26" s="14">
        <v>19</v>
      </c>
      <c r="B26" s="8"/>
      <c r="C26" s="11"/>
      <c r="D26" s="11"/>
      <c r="E26" s="11"/>
      <c r="F26" s="33"/>
      <c r="G26" s="33"/>
      <c r="H26" s="33"/>
      <c r="I26" s="33"/>
      <c r="J26" s="33"/>
      <c r="K26" s="72"/>
      <c r="L26" s="16"/>
    </row>
    <row r="27" spans="1:13" ht="20.100000000000001" customHeight="1" x14ac:dyDescent="0.2">
      <c r="A27" s="14">
        <v>20</v>
      </c>
      <c r="B27" s="8"/>
      <c r="C27" s="9"/>
      <c r="D27" s="9"/>
      <c r="E27" s="9"/>
      <c r="F27" s="33"/>
      <c r="G27" s="33"/>
      <c r="H27" s="33"/>
      <c r="I27" s="33"/>
      <c r="J27" s="33"/>
      <c r="K27" s="72"/>
      <c r="L27" s="16"/>
    </row>
    <row r="28" spans="1:13" ht="20.100000000000001" customHeight="1" thickBot="1" x14ac:dyDescent="0.25">
      <c r="A28" s="17">
        <v>21</v>
      </c>
      <c r="B28" s="18"/>
      <c r="C28" s="19"/>
      <c r="D28" s="19"/>
      <c r="E28" s="19"/>
      <c r="F28" s="34"/>
      <c r="G28" s="34"/>
      <c r="H28" s="34"/>
      <c r="I28" s="34"/>
      <c r="J28" s="34"/>
      <c r="K28" s="73"/>
      <c r="L28" s="20"/>
    </row>
  </sheetData>
  <mergeCells count="6">
    <mergeCell ref="D6:F6"/>
    <mergeCell ref="D1:L1"/>
    <mergeCell ref="D2:F2"/>
    <mergeCell ref="D3:F3"/>
    <mergeCell ref="D4:F4"/>
    <mergeCell ref="D5:F5"/>
  </mergeCells>
  <phoneticPr fontId="4" type="noConversion"/>
  <pageMargins left="0.16" right="0.16" top="0.17" bottom="0.31" header="0.16" footer="0.35"/>
  <pageSetup paperSize="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opLeftCell="A7" workbookViewId="0">
      <selection activeCell="S40" sqref="S40"/>
    </sheetView>
  </sheetViews>
  <sheetFormatPr defaultRowHeight="12.75" x14ac:dyDescent="0.2"/>
  <cols>
    <col min="1" max="1" width="23.85546875" customWidth="1"/>
    <col min="3" max="3" width="7.7109375" customWidth="1"/>
    <col min="4" max="4" width="7.85546875" customWidth="1"/>
    <col min="5" max="5" width="8.7109375" customWidth="1"/>
    <col min="6" max="6" width="8.28515625" style="58" customWidth="1"/>
    <col min="7" max="7" width="8.7109375" style="53" customWidth="1"/>
    <col min="8" max="8" width="9.140625" style="53"/>
    <col min="9" max="9" width="11.5703125" style="60" customWidth="1"/>
    <col min="10" max="10" width="9" style="53" customWidth="1"/>
    <col min="11" max="11" width="9.140625" style="53"/>
    <col min="12" max="12" width="11.5703125" style="60" customWidth="1"/>
    <col min="13" max="14" width="9.140625" style="53"/>
    <col min="15" max="15" width="11.5703125" style="60" customWidth="1"/>
    <col min="16" max="17" width="9.140625" style="53"/>
    <col min="18" max="18" width="11.5703125" style="60" customWidth="1"/>
    <col min="19" max="20" width="9.140625" style="53"/>
    <col min="21" max="21" width="11.5703125" style="60" customWidth="1"/>
  </cols>
  <sheetData>
    <row r="1" spans="1:21" ht="25.5" customHeight="1" thickBot="1" x14ac:dyDescent="0.25">
      <c r="A1" s="64" t="s">
        <v>75</v>
      </c>
      <c r="G1" s="91" t="s">
        <v>74</v>
      </c>
      <c r="H1" s="92"/>
      <c r="I1" s="93"/>
      <c r="J1" s="91" t="s">
        <v>77</v>
      </c>
      <c r="K1" s="92"/>
      <c r="L1" s="93"/>
      <c r="M1" s="91" t="s">
        <v>78</v>
      </c>
      <c r="N1" s="92"/>
      <c r="O1" s="93"/>
      <c r="P1" s="91" t="s">
        <v>79</v>
      </c>
      <c r="Q1" s="92"/>
      <c r="R1" s="93"/>
      <c r="S1" s="91" t="s">
        <v>81</v>
      </c>
      <c r="T1" s="92"/>
      <c r="U1" s="93"/>
    </row>
    <row r="2" spans="1:21" x14ac:dyDescent="0.2">
      <c r="E2" t="s">
        <v>26</v>
      </c>
      <c r="I2" s="60" t="s">
        <v>70</v>
      </c>
      <c r="L2" s="60" t="s">
        <v>70</v>
      </c>
      <c r="O2" s="60" t="s">
        <v>70</v>
      </c>
      <c r="R2" s="60" t="s">
        <v>70</v>
      </c>
      <c r="U2" s="60" t="s">
        <v>70</v>
      </c>
    </row>
    <row r="3" spans="1:21" x14ac:dyDescent="0.2">
      <c r="A3" t="s">
        <v>22</v>
      </c>
      <c r="B3" t="s">
        <v>23</v>
      </c>
      <c r="C3" t="s">
        <v>24</v>
      </c>
      <c r="D3" t="s">
        <v>25</v>
      </c>
      <c r="E3" t="s">
        <v>27</v>
      </c>
      <c r="F3" s="58" t="s">
        <v>28</v>
      </c>
      <c r="G3" s="53" t="s">
        <v>29</v>
      </c>
      <c r="H3" s="53" t="s">
        <v>30</v>
      </c>
      <c r="J3" s="53" t="s">
        <v>29</v>
      </c>
      <c r="K3" s="53" t="s">
        <v>30</v>
      </c>
      <c r="M3" s="53" t="s">
        <v>29</v>
      </c>
      <c r="N3" s="53" t="s">
        <v>30</v>
      </c>
      <c r="P3" s="53" t="s">
        <v>29</v>
      </c>
      <c r="Q3" s="53" t="s">
        <v>30</v>
      </c>
      <c r="S3" s="53" t="s">
        <v>29</v>
      </c>
      <c r="T3" s="53" t="s">
        <v>30</v>
      </c>
    </row>
    <row r="4" spans="1:21" x14ac:dyDescent="0.2">
      <c r="A4" s="54" t="s">
        <v>31</v>
      </c>
      <c r="B4" s="54"/>
      <c r="C4" s="55"/>
      <c r="D4" s="55"/>
      <c r="E4" s="54"/>
      <c r="F4" s="59"/>
      <c r="G4" s="56"/>
      <c r="H4" s="56"/>
      <c r="I4" s="61"/>
      <c r="J4" s="56"/>
      <c r="K4" s="56"/>
      <c r="L4" s="61"/>
      <c r="M4" s="56"/>
      <c r="N4" s="56"/>
      <c r="O4" s="61"/>
      <c r="P4" s="56"/>
      <c r="Q4" s="56"/>
      <c r="R4" s="61"/>
      <c r="S4" s="56"/>
      <c r="T4" s="56"/>
      <c r="U4" s="61"/>
    </row>
    <row r="5" spans="1:21" x14ac:dyDescent="0.2">
      <c r="A5" t="s">
        <v>32</v>
      </c>
      <c r="B5">
        <v>1</v>
      </c>
      <c r="C5" s="52">
        <v>0.875</v>
      </c>
      <c r="D5" s="52">
        <v>0.29166666666666669</v>
      </c>
      <c r="E5">
        <v>10</v>
      </c>
      <c r="F5" s="58">
        <v>10</v>
      </c>
      <c r="G5" s="53">
        <v>45</v>
      </c>
      <c r="H5" s="53">
        <f>G5*F5</f>
        <v>450</v>
      </c>
      <c r="I5" s="60">
        <f>H5</f>
        <v>450</v>
      </c>
      <c r="J5" s="53">
        <v>22.4</v>
      </c>
      <c r="K5" s="53">
        <f>F5*J5</f>
        <v>224</v>
      </c>
      <c r="L5" s="60">
        <f>K5</f>
        <v>224</v>
      </c>
      <c r="M5" s="53">
        <v>30</v>
      </c>
      <c r="N5" s="53">
        <f>M5*F5</f>
        <v>300</v>
      </c>
      <c r="O5" s="60">
        <f>N5</f>
        <v>300</v>
      </c>
      <c r="P5" s="53">
        <v>21.25</v>
      </c>
      <c r="Q5" s="53">
        <f>P5*$F$5</f>
        <v>212.5</v>
      </c>
      <c r="R5" s="60">
        <f>Q5</f>
        <v>212.5</v>
      </c>
      <c r="S5" s="53">
        <v>22.5</v>
      </c>
      <c r="T5" s="53">
        <f>S5*$F$5</f>
        <v>225</v>
      </c>
      <c r="U5" s="60">
        <f>T5</f>
        <v>225</v>
      </c>
    </row>
    <row r="6" spans="1:21" x14ac:dyDescent="0.2">
      <c r="A6" s="54" t="s">
        <v>33</v>
      </c>
      <c r="B6" s="54"/>
      <c r="C6" s="54"/>
      <c r="D6" s="54"/>
      <c r="E6" s="54"/>
      <c r="F6" s="59"/>
      <c r="G6" s="56"/>
      <c r="H6" s="56"/>
      <c r="I6" s="61" t="s">
        <v>34</v>
      </c>
      <c r="J6" s="56"/>
      <c r="K6" s="56"/>
      <c r="L6" s="61" t="s">
        <v>34</v>
      </c>
      <c r="M6" s="56"/>
      <c r="N6" s="56"/>
      <c r="O6" s="61" t="s">
        <v>34</v>
      </c>
      <c r="P6" s="56"/>
      <c r="Q6" s="56"/>
      <c r="R6" s="61" t="s">
        <v>34</v>
      </c>
      <c r="S6" s="56"/>
      <c r="T6" s="56"/>
      <c r="U6" s="61" t="s">
        <v>34</v>
      </c>
    </row>
    <row r="7" spans="1:21" x14ac:dyDescent="0.2">
      <c r="A7" t="s">
        <v>35</v>
      </c>
      <c r="B7">
        <v>4</v>
      </c>
      <c r="C7" s="52">
        <v>0.29166666666666669</v>
      </c>
      <c r="D7" s="52">
        <v>0.91666666666666663</v>
      </c>
      <c r="E7">
        <v>15</v>
      </c>
      <c r="F7" s="58">
        <v>60</v>
      </c>
      <c r="G7" s="53">
        <v>45</v>
      </c>
      <c r="H7" s="53">
        <f>F7*G7</f>
        <v>2700</v>
      </c>
      <c r="J7" s="53">
        <v>22.4</v>
      </c>
      <c r="K7" s="53">
        <f t="shared" ref="K7:K39" si="0">F7*J7</f>
        <v>1344</v>
      </c>
      <c r="M7" s="53">
        <v>30</v>
      </c>
      <c r="N7" s="53">
        <f t="shared" ref="N7:N44" si="1">M7*F7</f>
        <v>1800</v>
      </c>
      <c r="P7" s="53">
        <v>21.25</v>
      </c>
      <c r="Q7" s="53">
        <f>P7*$F$7</f>
        <v>1275</v>
      </c>
      <c r="S7" s="53">
        <v>22.5</v>
      </c>
      <c r="T7" s="53">
        <f>S7*$F$7</f>
        <v>1350</v>
      </c>
    </row>
    <row r="8" spans="1:21" x14ac:dyDescent="0.2">
      <c r="A8" t="s">
        <v>36</v>
      </c>
      <c r="B8">
        <v>7</v>
      </c>
      <c r="C8" s="52">
        <v>0.3125</v>
      </c>
      <c r="D8" s="52">
        <v>0.91666666666666663</v>
      </c>
      <c r="E8">
        <v>14.5</v>
      </c>
      <c r="F8" s="58">
        <v>101.5</v>
      </c>
      <c r="G8" s="53">
        <v>45</v>
      </c>
      <c r="H8" s="53">
        <f t="shared" ref="H8:H39" si="2">F8*G8</f>
        <v>4567.5</v>
      </c>
      <c r="J8" s="53">
        <v>22.4</v>
      </c>
      <c r="K8" s="53">
        <f t="shared" si="0"/>
        <v>2273.6</v>
      </c>
      <c r="M8" s="53">
        <v>30</v>
      </c>
      <c r="N8" s="53">
        <f t="shared" si="1"/>
        <v>3045</v>
      </c>
      <c r="P8" s="53">
        <v>21.25</v>
      </c>
      <c r="Q8" s="53">
        <f>P8*$F8</f>
        <v>2156.875</v>
      </c>
      <c r="S8" s="53">
        <v>22.5</v>
      </c>
      <c r="T8" s="53">
        <f>S8*$F8</f>
        <v>2283.75</v>
      </c>
    </row>
    <row r="9" spans="1:21" x14ac:dyDescent="0.2">
      <c r="A9" t="s">
        <v>37</v>
      </c>
      <c r="B9">
        <v>1</v>
      </c>
      <c r="C9" s="52">
        <v>0.77083333333333337</v>
      </c>
      <c r="D9" s="52">
        <v>0.91666666666666663</v>
      </c>
      <c r="E9">
        <v>3.5</v>
      </c>
      <c r="F9" s="58">
        <v>3.5</v>
      </c>
      <c r="G9" s="53">
        <v>45</v>
      </c>
      <c r="H9" s="53">
        <f t="shared" si="2"/>
        <v>157.5</v>
      </c>
      <c r="J9" s="53">
        <v>22.4</v>
      </c>
      <c r="K9" s="53">
        <f t="shared" si="0"/>
        <v>78.399999999999991</v>
      </c>
      <c r="M9" s="53">
        <v>30</v>
      </c>
      <c r="N9" s="53">
        <f t="shared" si="1"/>
        <v>105</v>
      </c>
      <c r="P9" s="53">
        <v>21.25</v>
      </c>
      <c r="Q9" s="53">
        <f t="shared" ref="Q9:Q44" si="3">P9*$F9</f>
        <v>74.375</v>
      </c>
      <c r="S9" s="53">
        <v>22.5</v>
      </c>
      <c r="T9" s="53">
        <f t="shared" ref="T9:T44" si="4">S9*$F9</f>
        <v>78.75</v>
      </c>
    </row>
    <row r="10" spans="1:21" x14ac:dyDescent="0.2">
      <c r="A10" t="s">
        <v>38</v>
      </c>
      <c r="B10">
        <v>1</v>
      </c>
      <c r="C10" s="52">
        <v>0.875</v>
      </c>
      <c r="D10" s="52">
        <v>0.29166666666666669</v>
      </c>
      <c r="E10">
        <v>10</v>
      </c>
      <c r="F10" s="58">
        <v>10</v>
      </c>
      <c r="G10" s="53">
        <v>45</v>
      </c>
      <c r="H10" s="53">
        <f t="shared" si="2"/>
        <v>450</v>
      </c>
      <c r="I10" s="60">
        <f>H7+H8+H9+H10</f>
        <v>7875</v>
      </c>
      <c r="J10" s="53">
        <v>22.4</v>
      </c>
      <c r="K10" s="53">
        <f t="shared" si="0"/>
        <v>224</v>
      </c>
      <c r="L10" s="60">
        <f>K7+K8+K9+K10</f>
        <v>3920</v>
      </c>
      <c r="M10" s="53">
        <v>30</v>
      </c>
      <c r="N10" s="53">
        <f t="shared" si="1"/>
        <v>300</v>
      </c>
      <c r="O10" s="60">
        <f>N7+N8+N9+N10</f>
        <v>5250</v>
      </c>
      <c r="P10" s="53">
        <v>21.25</v>
      </c>
      <c r="Q10" s="53">
        <f t="shared" si="3"/>
        <v>212.5</v>
      </c>
      <c r="R10" s="60">
        <f>Q7+Q8+Q9+Q10</f>
        <v>3718.75</v>
      </c>
      <c r="S10" s="53">
        <v>22.5</v>
      </c>
      <c r="T10" s="53">
        <f t="shared" si="4"/>
        <v>225</v>
      </c>
      <c r="U10" s="60">
        <f>T7+T8+T9+T10</f>
        <v>3937.5</v>
      </c>
    </row>
    <row r="11" spans="1:21" x14ac:dyDescent="0.2">
      <c r="A11" s="54" t="s">
        <v>39</v>
      </c>
      <c r="B11" s="54"/>
      <c r="C11" s="54"/>
      <c r="D11" s="54"/>
      <c r="E11" s="54"/>
      <c r="F11" s="59"/>
      <c r="G11" s="56"/>
      <c r="H11" s="56"/>
      <c r="I11" s="61"/>
      <c r="J11" s="56"/>
      <c r="K11" s="56"/>
      <c r="L11" s="61"/>
      <c r="M11" s="56"/>
      <c r="N11" s="56"/>
      <c r="O11" s="61"/>
      <c r="P11" s="56"/>
      <c r="Q11" s="56"/>
      <c r="R11" s="61"/>
      <c r="S11" s="56"/>
      <c r="T11" s="56"/>
      <c r="U11" s="61"/>
    </row>
    <row r="12" spans="1:21" x14ac:dyDescent="0.2">
      <c r="A12" t="s">
        <v>40</v>
      </c>
      <c r="B12">
        <v>4</v>
      </c>
      <c r="C12" s="52">
        <v>0.33333333333333331</v>
      </c>
      <c r="D12" s="52">
        <v>0.91666666666666663</v>
      </c>
      <c r="E12">
        <v>14</v>
      </c>
      <c r="F12" s="58">
        <v>56</v>
      </c>
      <c r="G12" s="53">
        <v>45</v>
      </c>
      <c r="H12" s="53">
        <f t="shared" si="2"/>
        <v>2520</v>
      </c>
      <c r="J12" s="53">
        <v>22.4</v>
      </c>
      <c r="K12" s="53">
        <f t="shared" si="0"/>
        <v>1254.3999999999999</v>
      </c>
      <c r="M12" s="53">
        <v>30</v>
      </c>
      <c r="N12" s="53">
        <f t="shared" si="1"/>
        <v>1680</v>
      </c>
      <c r="P12" s="53">
        <v>21.25</v>
      </c>
      <c r="Q12" s="53">
        <f t="shared" si="3"/>
        <v>1190</v>
      </c>
      <c r="S12" s="53">
        <v>22.5</v>
      </c>
      <c r="T12" s="53">
        <f t="shared" si="4"/>
        <v>1260</v>
      </c>
    </row>
    <row r="13" spans="1:21" x14ac:dyDescent="0.2">
      <c r="A13" t="s">
        <v>41</v>
      </c>
      <c r="B13">
        <v>7</v>
      </c>
      <c r="C13" s="52">
        <v>0.35416666666666669</v>
      </c>
      <c r="D13" s="52">
        <v>0.91666666666666663</v>
      </c>
      <c r="E13">
        <v>13.5</v>
      </c>
      <c r="F13" s="58">
        <v>94.5</v>
      </c>
      <c r="G13" s="53">
        <v>45</v>
      </c>
      <c r="H13" s="53">
        <f t="shared" si="2"/>
        <v>4252.5</v>
      </c>
      <c r="J13" s="53">
        <v>22.4</v>
      </c>
      <c r="K13" s="53">
        <f t="shared" si="0"/>
        <v>2116.7999999999997</v>
      </c>
      <c r="M13" s="53">
        <v>30</v>
      </c>
      <c r="N13" s="53">
        <f t="shared" si="1"/>
        <v>2835</v>
      </c>
      <c r="P13" s="53">
        <v>21.25</v>
      </c>
      <c r="Q13" s="53">
        <f t="shared" si="3"/>
        <v>2008.125</v>
      </c>
      <c r="S13" s="53">
        <v>22.5</v>
      </c>
      <c r="T13" s="53">
        <f t="shared" si="4"/>
        <v>2126.25</v>
      </c>
    </row>
    <row r="14" spans="1:21" x14ac:dyDescent="0.2">
      <c r="A14" t="s">
        <v>42</v>
      </c>
      <c r="B14">
        <v>1</v>
      </c>
      <c r="C14" s="52">
        <v>0.77083333333333337</v>
      </c>
      <c r="D14" s="52">
        <v>0.91666666666666663</v>
      </c>
      <c r="E14">
        <v>3.5</v>
      </c>
      <c r="F14" s="58">
        <v>3.5</v>
      </c>
      <c r="G14" s="53">
        <v>45</v>
      </c>
      <c r="H14" s="53">
        <f t="shared" si="2"/>
        <v>157.5</v>
      </c>
      <c r="J14" s="53">
        <v>22.4</v>
      </c>
      <c r="K14" s="53">
        <f t="shared" si="0"/>
        <v>78.399999999999991</v>
      </c>
      <c r="M14" s="53">
        <v>30</v>
      </c>
      <c r="N14" s="53">
        <f t="shared" si="1"/>
        <v>105</v>
      </c>
      <c r="P14" s="53">
        <v>21.25</v>
      </c>
      <c r="Q14" s="53">
        <f t="shared" si="3"/>
        <v>74.375</v>
      </c>
      <c r="S14" s="53">
        <v>22.5</v>
      </c>
      <c r="T14" s="53">
        <f t="shared" si="4"/>
        <v>78.75</v>
      </c>
    </row>
    <row r="15" spans="1:21" x14ac:dyDescent="0.2">
      <c r="A15" t="s">
        <v>43</v>
      </c>
      <c r="B15">
        <v>1</v>
      </c>
      <c r="C15" s="52">
        <v>0.875</v>
      </c>
      <c r="D15" s="52">
        <v>0.29166666666666669</v>
      </c>
      <c r="E15">
        <v>10</v>
      </c>
      <c r="F15" s="58">
        <v>10</v>
      </c>
      <c r="G15" s="53">
        <v>45</v>
      </c>
      <c r="H15" s="53">
        <f t="shared" si="2"/>
        <v>450</v>
      </c>
      <c r="I15" s="60">
        <f>H12+H13+H14+H15</f>
        <v>7380</v>
      </c>
      <c r="J15" s="53">
        <v>22.4</v>
      </c>
      <c r="K15" s="53">
        <f t="shared" si="0"/>
        <v>224</v>
      </c>
      <c r="L15" s="60">
        <f>K12+K13+K14+K15</f>
        <v>3673.6</v>
      </c>
      <c r="M15" s="53">
        <v>30</v>
      </c>
      <c r="N15" s="53">
        <f t="shared" si="1"/>
        <v>300</v>
      </c>
      <c r="O15" s="60">
        <f>N12+N13+N14+N15</f>
        <v>4920</v>
      </c>
      <c r="P15" s="53">
        <v>21.25</v>
      </c>
      <c r="Q15" s="53">
        <f t="shared" si="3"/>
        <v>212.5</v>
      </c>
      <c r="R15" s="60">
        <f>Q12+Q13+Q14+Q15</f>
        <v>3485</v>
      </c>
      <c r="S15" s="53">
        <v>22.5</v>
      </c>
      <c r="T15" s="53">
        <f t="shared" si="4"/>
        <v>225</v>
      </c>
      <c r="U15" s="60">
        <f>T12+T13+T14+T15</f>
        <v>3690</v>
      </c>
    </row>
    <row r="16" spans="1:21" x14ac:dyDescent="0.2">
      <c r="A16" s="54" t="s">
        <v>44</v>
      </c>
      <c r="B16" s="54"/>
      <c r="C16" s="54"/>
      <c r="D16" s="54"/>
      <c r="E16" s="54"/>
      <c r="F16" s="59"/>
      <c r="G16" s="56"/>
      <c r="H16" s="56"/>
      <c r="I16" s="61"/>
      <c r="J16" s="56"/>
      <c r="K16" s="56"/>
      <c r="L16" s="61"/>
      <c r="M16" s="56"/>
      <c r="N16" s="56"/>
      <c r="O16" s="61"/>
      <c r="P16" s="56"/>
      <c r="Q16" s="56"/>
      <c r="R16" s="61"/>
      <c r="S16" s="56"/>
      <c r="T16" s="56"/>
      <c r="U16" s="61"/>
    </row>
    <row r="17" spans="1:21" x14ac:dyDescent="0.2">
      <c r="A17" t="s">
        <v>45</v>
      </c>
      <c r="B17">
        <v>4</v>
      </c>
      <c r="C17" s="52">
        <v>0.41666666666666669</v>
      </c>
      <c r="D17" s="52">
        <v>0.91666666666666663</v>
      </c>
      <c r="E17">
        <v>12</v>
      </c>
      <c r="F17" s="58">
        <v>48</v>
      </c>
      <c r="G17" s="53">
        <v>45</v>
      </c>
      <c r="H17" s="53">
        <f t="shared" si="2"/>
        <v>2160</v>
      </c>
      <c r="J17" s="53">
        <v>22.4</v>
      </c>
      <c r="K17" s="53">
        <f t="shared" si="0"/>
        <v>1075.1999999999998</v>
      </c>
      <c r="M17" s="53">
        <v>30</v>
      </c>
      <c r="N17" s="53">
        <f t="shared" si="1"/>
        <v>1440</v>
      </c>
      <c r="P17" s="53">
        <v>21.25</v>
      </c>
      <c r="Q17" s="53">
        <f t="shared" si="3"/>
        <v>1020</v>
      </c>
      <c r="S17" s="53">
        <v>22.5</v>
      </c>
      <c r="T17" s="53">
        <f t="shared" si="4"/>
        <v>1080</v>
      </c>
    </row>
    <row r="18" spans="1:21" x14ac:dyDescent="0.2">
      <c r="A18" t="s">
        <v>46</v>
      </c>
      <c r="B18">
        <v>7</v>
      </c>
      <c r="C18" s="52">
        <v>0.4375</v>
      </c>
      <c r="D18" s="52">
        <v>0.91666666666666663</v>
      </c>
      <c r="E18">
        <v>11.5</v>
      </c>
      <c r="F18" s="58">
        <v>80.5</v>
      </c>
      <c r="G18" s="53">
        <v>45</v>
      </c>
      <c r="H18" s="53">
        <f t="shared" si="2"/>
        <v>3622.5</v>
      </c>
      <c r="J18" s="53">
        <v>22.4</v>
      </c>
      <c r="K18" s="53">
        <f t="shared" si="0"/>
        <v>1803.1999999999998</v>
      </c>
      <c r="M18" s="53">
        <v>30</v>
      </c>
      <c r="N18" s="53">
        <f t="shared" si="1"/>
        <v>2415</v>
      </c>
      <c r="P18" s="53">
        <v>21.25</v>
      </c>
      <c r="Q18" s="53">
        <f t="shared" si="3"/>
        <v>1710.625</v>
      </c>
      <c r="S18" s="53">
        <v>22.5</v>
      </c>
      <c r="T18" s="53">
        <f t="shared" si="4"/>
        <v>1811.25</v>
      </c>
    </row>
    <row r="19" spans="1:21" x14ac:dyDescent="0.2">
      <c r="A19" t="s">
        <v>47</v>
      </c>
      <c r="B19">
        <v>1</v>
      </c>
      <c r="C19" s="52">
        <v>0.77083333333333337</v>
      </c>
      <c r="D19" s="52">
        <v>0.91666666666666663</v>
      </c>
      <c r="E19">
        <v>3.5</v>
      </c>
      <c r="F19" s="58">
        <v>3.5</v>
      </c>
      <c r="G19" s="53">
        <v>45</v>
      </c>
      <c r="H19" s="53">
        <f t="shared" si="2"/>
        <v>157.5</v>
      </c>
      <c r="J19" s="53">
        <v>22.4</v>
      </c>
      <c r="K19" s="53">
        <f t="shared" si="0"/>
        <v>78.399999999999991</v>
      </c>
      <c r="M19" s="53">
        <v>30</v>
      </c>
      <c r="N19" s="53">
        <f t="shared" si="1"/>
        <v>105</v>
      </c>
      <c r="P19" s="53">
        <v>21.25</v>
      </c>
      <c r="Q19" s="53">
        <f t="shared" si="3"/>
        <v>74.375</v>
      </c>
      <c r="S19" s="53">
        <v>22.5</v>
      </c>
      <c r="T19" s="53">
        <f t="shared" si="4"/>
        <v>78.75</v>
      </c>
    </row>
    <row r="20" spans="1:21" x14ac:dyDescent="0.2">
      <c r="A20" t="s">
        <v>48</v>
      </c>
      <c r="B20">
        <v>1</v>
      </c>
      <c r="C20" s="52">
        <v>0.875</v>
      </c>
      <c r="D20" s="52">
        <v>0.29166666666666669</v>
      </c>
      <c r="E20">
        <v>10</v>
      </c>
      <c r="F20" s="58">
        <v>10</v>
      </c>
      <c r="G20" s="53">
        <v>45</v>
      </c>
      <c r="H20" s="53">
        <f t="shared" si="2"/>
        <v>450</v>
      </c>
      <c r="I20" s="60">
        <f>H17+H18+H19+H20</f>
        <v>6390</v>
      </c>
      <c r="J20" s="53">
        <v>22.4</v>
      </c>
      <c r="K20" s="53">
        <f t="shared" si="0"/>
        <v>224</v>
      </c>
      <c r="L20" s="60">
        <f>K17+K18+K19+K20</f>
        <v>3180.7999999999997</v>
      </c>
      <c r="M20" s="53">
        <v>30</v>
      </c>
      <c r="N20" s="53">
        <f t="shared" si="1"/>
        <v>300</v>
      </c>
      <c r="O20" s="60">
        <f>N17+N18+N19+N20</f>
        <v>4260</v>
      </c>
      <c r="P20" s="53">
        <v>21.25</v>
      </c>
      <c r="Q20" s="53">
        <f t="shared" si="3"/>
        <v>212.5</v>
      </c>
      <c r="R20" s="60">
        <f>Q17+Q18+Q19+Q20</f>
        <v>3017.5</v>
      </c>
      <c r="S20" s="53">
        <v>22.5</v>
      </c>
      <c r="T20" s="53">
        <f t="shared" si="4"/>
        <v>225</v>
      </c>
      <c r="U20" s="60">
        <f>T17+T18+T19+T20</f>
        <v>3195</v>
      </c>
    </row>
    <row r="21" spans="1:21" x14ac:dyDescent="0.2">
      <c r="A21" s="54" t="s">
        <v>49</v>
      </c>
      <c r="B21" s="54"/>
      <c r="C21" s="54"/>
      <c r="D21" s="54"/>
      <c r="E21" s="54"/>
      <c r="F21" s="59"/>
      <c r="G21" s="56"/>
      <c r="H21" s="56"/>
      <c r="I21" s="61"/>
      <c r="J21" s="56"/>
      <c r="K21" s="56"/>
      <c r="L21" s="61"/>
      <c r="M21" s="56"/>
      <c r="N21" s="56"/>
      <c r="O21" s="61"/>
      <c r="P21" s="56"/>
      <c r="Q21" s="56"/>
      <c r="R21" s="61"/>
      <c r="S21" s="56"/>
      <c r="T21" s="56"/>
      <c r="U21" s="61"/>
    </row>
    <row r="22" spans="1:21" x14ac:dyDescent="0.2">
      <c r="A22" t="s">
        <v>50</v>
      </c>
      <c r="B22">
        <v>4</v>
      </c>
      <c r="C22" s="52">
        <v>0.375</v>
      </c>
      <c r="D22" s="52">
        <v>0.91666666666666663</v>
      </c>
      <c r="E22">
        <v>13</v>
      </c>
      <c r="F22" s="58">
        <v>52</v>
      </c>
      <c r="G22" s="53">
        <v>45</v>
      </c>
      <c r="H22" s="53">
        <f t="shared" si="2"/>
        <v>2340</v>
      </c>
      <c r="J22" s="53">
        <v>22.4</v>
      </c>
      <c r="K22" s="53">
        <f t="shared" si="0"/>
        <v>1164.8</v>
      </c>
      <c r="M22" s="53">
        <v>30</v>
      </c>
      <c r="N22" s="53">
        <f t="shared" si="1"/>
        <v>1560</v>
      </c>
      <c r="P22" s="53">
        <v>21.25</v>
      </c>
      <c r="Q22" s="53">
        <f t="shared" si="3"/>
        <v>1105</v>
      </c>
      <c r="S22" s="53">
        <v>22.5</v>
      </c>
      <c r="T22" s="53">
        <f t="shared" si="4"/>
        <v>1170</v>
      </c>
    </row>
    <row r="23" spans="1:21" x14ac:dyDescent="0.2">
      <c r="A23" t="s">
        <v>51</v>
      </c>
      <c r="B23">
        <v>7</v>
      </c>
      <c r="C23" s="52">
        <v>0.39583333333333331</v>
      </c>
      <c r="D23" s="52">
        <v>0.91666666666666663</v>
      </c>
      <c r="E23">
        <v>12.5</v>
      </c>
      <c r="F23" s="58">
        <v>87.5</v>
      </c>
      <c r="G23" s="53">
        <v>45</v>
      </c>
      <c r="H23" s="53">
        <f t="shared" si="2"/>
        <v>3937.5</v>
      </c>
      <c r="J23" s="53">
        <v>22.4</v>
      </c>
      <c r="K23" s="53">
        <f t="shared" si="0"/>
        <v>1959.9999999999998</v>
      </c>
      <c r="M23" s="53">
        <v>30</v>
      </c>
      <c r="N23" s="53">
        <f t="shared" si="1"/>
        <v>2625</v>
      </c>
      <c r="P23" s="53">
        <v>21.25</v>
      </c>
      <c r="Q23" s="53">
        <f t="shared" si="3"/>
        <v>1859.375</v>
      </c>
      <c r="S23" s="53">
        <v>22.5</v>
      </c>
      <c r="T23" s="53">
        <f t="shared" si="4"/>
        <v>1968.75</v>
      </c>
    </row>
    <row r="24" spans="1:21" x14ac:dyDescent="0.2">
      <c r="A24" t="s">
        <v>52</v>
      </c>
      <c r="B24">
        <v>1</v>
      </c>
      <c r="C24" s="52">
        <v>0.77083333333333337</v>
      </c>
      <c r="D24" s="52">
        <v>0.91666666666666663</v>
      </c>
      <c r="E24">
        <v>3.5</v>
      </c>
      <c r="F24" s="58">
        <v>3.5</v>
      </c>
      <c r="G24" s="53">
        <v>45</v>
      </c>
      <c r="H24" s="53">
        <f t="shared" si="2"/>
        <v>157.5</v>
      </c>
      <c r="J24" s="53">
        <v>22.4</v>
      </c>
      <c r="K24" s="53">
        <f t="shared" si="0"/>
        <v>78.399999999999991</v>
      </c>
      <c r="M24" s="53">
        <v>30</v>
      </c>
      <c r="N24" s="53">
        <f t="shared" si="1"/>
        <v>105</v>
      </c>
      <c r="P24" s="53">
        <v>21.25</v>
      </c>
      <c r="Q24" s="53">
        <f t="shared" si="3"/>
        <v>74.375</v>
      </c>
      <c r="S24" s="53">
        <v>22.5</v>
      </c>
      <c r="T24" s="53">
        <f t="shared" si="4"/>
        <v>78.75</v>
      </c>
    </row>
    <row r="25" spans="1:21" x14ac:dyDescent="0.2">
      <c r="A25" t="s">
        <v>53</v>
      </c>
      <c r="B25">
        <v>1</v>
      </c>
      <c r="C25" s="52">
        <v>0.875</v>
      </c>
      <c r="D25" s="52">
        <v>0.29166666666666669</v>
      </c>
      <c r="E25">
        <v>10</v>
      </c>
      <c r="F25" s="58">
        <v>10</v>
      </c>
      <c r="G25" s="53">
        <v>45</v>
      </c>
      <c r="H25" s="53">
        <f t="shared" si="2"/>
        <v>450</v>
      </c>
      <c r="I25" s="60">
        <f>H22+H23+H25+H24</f>
        <v>6885</v>
      </c>
      <c r="J25" s="53">
        <v>22.4</v>
      </c>
      <c r="K25" s="53">
        <f t="shared" si="0"/>
        <v>224</v>
      </c>
      <c r="L25" s="60">
        <f>K22+K23+K25+K24</f>
        <v>3427.2</v>
      </c>
      <c r="M25" s="53">
        <v>30</v>
      </c>
      <c r="N25" s="53">
        <f t="shared" si="1"/>
        <v>300</v>
      </c>
      <c r="O25" s="60">
        <f>N22+N23+N25+N24</f>
        <v>4590</v>
      </c>
      <c r="P25" s="53">
        <v>21.25</v>
      </c>
      <c r="Q25" s="53">
        <f t="shared" si="3"/>
        <v>212.5</v>
      </c>
      <c r="R25" s="60">
        <f>Q22+Q23+Q25+Q24</f>
        <v>3251.25</v>
      </c>
      <c r="S25" s="53">
        <v>22.5</v>
      </c>
      <c r="T25" s="53">
        <f t="shared" si="4"/>
        <v>225</v>
      </c>
      <c r="U25" s="60">
        <f>T22+T23+T25+T24</f>
        <v>3442.5</v>
      </c>
    </row>
    <row r="26" spans="1:21" x14ac:dyDescent="0.2">
      <c r="A26" s="54" t="s">
        <v>54</v>
      </c>
      <c r="B26" s="54"/>
      <c r="C26" s="54"/>
      <c r="D26" s="54"/>
      <c r="E26" s="54"/>
      <c r="F26" s="59"/>
      <c r="G26" s="56"/>
      <c r="H26" s="56"/>
      <c r="I26" s="61"/>
      <c r="J26" s="56"/>
      <c r="K26" s="56"/>
      <c r="L26" s="61"/>
      <c r="M26" s="56"/>
      <c r="N26" s="56"/>
      <c r="O26" s="61"/>
      <c r="P26" s="56"/>
      <c r="Q26" s="56"/>
      <c r="R26" s="61"/>
      <c r="S26" s="56"/>
      <c r="T26" s="56"/>
      <c r="U26" s="61"/>
    </row>
    <row r="27" spans="1:21" x14ac:dyDescent="0.2">
      <c r="A27" t="s">
        <v>55</v>
      </c>
      <c r="B27">
        <v>4</v>
      </c>
      <c r="C27" s="52">
        <v>0.54166666666666663</v>
      </c>
      <c r="D27" s="52">
        <v>0.91666666666666663</v>
      </c>
      <c r="E27" s="74">
        <v>7</v>
      </c>
      <c r="F27" s="75">
        <v>28</v>
      </c>
      <c r="G27" s="53">
        <v>45</v>
      </c>
      <c r="H27" s="53">
        <f t="shared" si="2"/>
        <v>1260</v>
      </c>
      <c r="J27" s="53">
        <v>22.4</v>
      </c>
      <c r="K27" s="53">
        <f t="shared" si="0"/>
        <v>627.19999999999993</v>
      </c>
      <c r="M27" s="53">
        <v>30</v>
      </c>
      <c r="N27" s="53">
        <f t="shared" si="1"/>
        <v>840</v>
      </c>
      <c r="P27" s="53">
        <v>21.25</v>
      </c>
      <c r="Q27" s="53">
        <f t="shared" si="3"/>
        <v>595</v>
      </c>
      <c r="S27" s="53">
        <v>22.5</v>
      </c>
      <c r="T27" s="53">
        <f t="shared" si="4"/>
        <v>630</v>
      </c>
    </row>
    <row r="28" spans="1:21" x14ac:dyDescent="0.2">
      <c r="A28" t="s">
        <v>56</v>
      </c>
      <c r="B28">
        <v>7</v>
      </c>
      <c r="C28" s="52">
        <v>0.5625</v>
      </c>
      <c r="D28" s="52">
        <v>0.91666666666666663</v>
      </c>
      <c r="E28" s="74">
        <v>6.5</v>
      </c>
      <c r="F28" s="75">
        <v>45.5</v>
      </c>
      <c r="G28" s="53">
        <v>45</v>
      </c>
      <c r="H28" s="53">
        <f t="shared" si="2"/>
        <v>2047.5</v>
      </c>
      <c r="J28" s="53">
        <v>22.4</v>
      </c>
      <c r="K28" s="53">
        <f t="shared" si="0"/>
        <v>1019.1999999999999</v>
      </c>
      <c r="M28" s="53">
        <v>30</v>
      </c>
      <c r="N28" s="53">
        <f t="shared" si="1"/>
        <v>1365</v>
      </c>
      <c r="P28" s="53">
        <v>21.25</v>
      </c>
      <c r="Q28" s="53">
        <f t="shared" si="3"/>
        <v>966.875</v>
      </c>
      <c r="S28" s="53">
        <v>22.5</v>
      </c>
      <c r="T28" s="53">
        <f t="shared" si="4"/>
        <v>1023.75</v>
      </c>
    </row>
    <row r="29" spans="1:21" x14ac:dyDescent="0.2">
      <c r="A29" t="s">
        <v>57</v>
      </c>
      <c r="B29">
        <v>1</v>
      </c>
      <c r="C29" s="52">
        <v>0.77083333333333337</v>
      </c>
      <c r="D29" s="52">
        <v>0.91666666666666663</v>
      </c>
      <c r="E29">
        <v>3.5</v>
      </c>
      <c r="F29" s="58">
        <v>3.5</v>
      </c>
      <c r="G29" s="53">
        <v>45</v>
      </c>
      <c r="H29" s="53">
        <f t="shared" si="2"/>
        <v>157.5</v>
      </c>
      <c r="J29" s="53">
        <v>22.4</v>
      </c>
      <c r="K29" s="53">
        <f t="shared" si="0"/>
        <v>78.399999999999991</v>
      </c>
      <c r="M29" s="53">
        <v>30</v>
      </c>
      <c r="N29" s="53">
        <f t="shared" si="1"/>
        <v>105</v>
      </c>
      <c r="P29" s="53">
        <v>21.25</v>
      </c>
      <c r="Q29" s="53">
        <f t="shared" si="3"/>
        <v>74.375</v>
      </c>
      <c r="S29" s="53">
        <v>22.5</v>
      </c>
      <c r="T29" s="53">
        <f t="shared" si="4"/>
        <v>78.75</v>
      </c>
    </row>
    <row r="30" spans="1:21" x14ac:dyDescent="0.2">
      <c r="A30" t="s">
        <v>58</v>
      </c>
      <c r="B30">
        <v>1</v>
      </c>
      <c r="C30" s="52">
        <v>0.875</v>
      </c>
      <c r="D30" s="52">
        <v>0.29166666666666669</v>
      </c>
      <c r="E30">
        <v>10</v>
      </c>
      <c r="F30" s="58">
        <v>10</v>
      </c>
      <c r="G30" s="53">
        <v>45</v>
      </c>
      <c r="H30" s="53">
        <f t="shared" si="2"/>
        <v>450</v>
      </c>
      <c r="I30" s="60">
        <f>H27+H28+H29+H30</f>
        <v>3915</v>
      </c>
      <c r="J30" s="53">
        <v>22.4</v>
      </c>
      <c r="K30" s="53">
        <f t="shared" si="0"/>
        <v>224</v>
      </c>
      <c r="L30" s="60">
        <f>K27+K28+K29+K30</f>
        <v>1948.8</v>
      </c>
      <c r="M30" s="53">
        <v>30</v>
      </c>
      <c r="N30" s="53">
        <f t="shared" si="1"/>
        <v>300</v>
      </c>
      <c r="O30" s="60">
        <f>N27+N28+N29+N30</f>
        <v>2610</v>
      </c>
      <c r="P30" s="53">
        <v>21.25</v>
      </c>
      <c r="Q30" s="53">
        <f t="shared" si="3"/>
        <v>212.5</v>
      </c>
      <c r="R30" s="60">
        <f>Q27+Q28+Q29+Q30</f>
        <v>1848.75</v>
      </c>
      <c r="S30" s="53">
        <v>22.5</v>
      </c>
      <c r="T30" s="53">
        <f t="shared" si="4"/>
        <v>225</v>
      </c>
      <c r="U30" s="60">
        <f>T27+T28+T29+T30</f>
        <v>1957.5</v>
      </c>
    </row>
    <row r="31" spans="1:21" x14ac:dyDescent="0.2">
      <c r="A31" s="54" t="s">
        <v>59</v>
      </c>
      <c r="B31" s="54"/>
      <c r="C31" s="54"/>
      <c r="D31" s="54"/>
      <c r="E31" s="54"/>
      <c r="F31" s="59"/>
      <c r="G31" s="56"/>
      <c r="H31" s="56"/>
      <c r="I31" s="61"/>
      <c r="J31" s="56"/>
      <c r="K31" s="56"/>
      <c r="L31" s="61"/>
      <c r="M31" s="56"/>
      <c r="N31" s="56"/>
      <c r="O31" s="61"/>
      <c r="P31" s="56"/>
      <c r="Q31" s="56"/>
      <c r="R31" s="61"/>
      <c r="S31" s="56"/>
      <c r="T31" s="56"/>
      <c r="U31" s="61"/>
    </row>
    <row r="32" spans="1:21" x14ac:dyDescent="0.2">
      <c r="A32" t="s">
        <v>60</v>
      </c>
      <c r="B32">
        <v>4</v>
      </c>
      <c r="C32" s="52">
        <v>0.54166666666666663</v>
      </c>
      <c r="D32" s="52">
        <v>0.91666666666666663</v>
      </c>
      <c r="E32" s="74">
        <v>7</v>
      </c>
      <c r="F32" s="75">
        <v>28</v>
      </c>
      <c r="G32" s="53">
        <v>45</v>
      </c>
      <c r="H32" s="53">
        <f t="shared" si="2"/>
        <v>1260</v>
      </c>
      <c r="J32" s="53">
        <v>22.4</v>
      </c>
      <c r="K32" s="53">
        <f t="shared" si="0"/>
        <v>627.19999999999993</v>
      </c>
      <c r="M32" s="53">
        <v>30</v>
      </c>
      <c r="N32" s="53">
        <f t="shared" si="1"/>
        <v>840</v>
      </c>
      <c r="P32" s="53">
        <v>21.25</v>
      </c>
      <c r="Q32" s="53">
        <f t="shared" si="3"/>
        <v>595</v>
      </c>
      <c r="S32" s="53">
        <v>22.5</v>
      </c>
      <c r="T32" s="53">
        <f t="shared" si="4"/>
        <v>630</v>
      </c>
    </row>
    <row r="33" spans="1:21" x14ac:dyDescent="0.2">
      <c r="A33" t="s">
        <v>61</v>
      </c>
      <c r="B33">
        <v>7</v>
      </c>
      <c r="C33" s="52">
        <v>0.5625</v>
      </c>
      <c r="D33" s="52">
        <v>0.91666666666666663</v>
      </c>
      <c r="E33" s="74">
        <v>6.5</v>
      </c>
      <c r="F33" s="75">
        <v>45.5</v>
      </c>
      <c r="G33" s="53">
        <v>45</v>
      </c>
      <c r="H33" s="53">
        <f t="shared" si="2"/>
        <v>2047.5</v>
      </c>
      <c r="J33" s="53">
        <v>22.4</v>
      </c>
      <c r="K33" s="53">
        <f t="shared" si="0"/>
        <v>1019.1999999999999</v>
      </c>
      <c r="M33" s="53">
        <v>30</v>
      </c>
      <c r="N33" s="53">
        <f t="shared" si="1"/>
        <v>1365</v>
      </c>
      <c r="P33" s="53">
        <v>21.25</v>
      </c>
      <c r="Q33" s="53">
        <f t="shared" si="3"/>
        <v>966.875</v>
      </c>
      <c r="S33" s="53">
        <v>22.5</v>
      </c>
      <c r="T33" s="53">
        <f t="shared" si="4"/>
        <v>1023.75</v>
      </c>
    </row>
    <row r="34" spans="1:21" x14ac:dyDescent="0.2">
      <c r="A34" t="s">
        <v>62</v>
      </c>
      <c r="B34">
        <v>1</v>
      </c>
      <c r="C34" s="52">
        <v>0.77083333333333337</v>
      </c>
      <c r="D34" s="52">
        <v>0.91666666666666663</v>
      </c>
      <c r="E34">
        <v>3.5</v>
      </c>
      <c r="F34" s="58">
        <v>3.5</v>
      </c>
      <c r="G34" s="53">
        <v>45</v>
      </c>
      <c r="H34" s="53">
        <f t="shared" si="2"/>
        <v>157.5</v>
      </c>
      <c r="J34" s="53">
        <v>22.4</v>
      </c>
      <c r="K34" s="53">
        <f t="shared" si="0"/>
        <v>78.399999999999991</v>
      </c>
      <c r="M34" s="53">
        <v>30</v>
      </c>
      <c r="N34" s="53">
        <f t="shared" si="1"/>
        <v>105</v>
      </c>
      <c r="P34" s="53">
        <v>21.25</v>
      </c>
      <c r="Q34" s="53">
        <f t="shared" si="3"/>
        <v>74.375</v>
      </c>
      <c r="S34" s="53">
        <v>22.5</v>
      </c>
      <c r="T34" s="53">
        <f t="shared" si="4"/>
        <v>78.75</v>
      </c>
    </row>
    <row r="35" spans="1:21" x14ac:dyDescent="0.2">
      <c r="A35" t="s">
        <v>63</v>
      </c>
      <c r="B35">
        <v>1</v>
      </c>
      <c r="C35" s="52">
        <v>0.875</v>
      </c>
      <c r="D35" s="52">
        <v>0.29166666666666669</v>
      </c>
      <c r="E35">
        <v>10</v>
      </c>
      <c r="F35" s="58">
        <v>10</v>
      </c>
      <c r="G35" s="53">
        <v>45</v>
      </c>
      <c r="H35" s="53">
        <f t="shared" si="2"/>
        <v>450</v>
      </c>
      <c r="I35" s="60">
        <f>H32+H33+H34+H35</f>
        <v>3915</v>
      </c>
      <c r="J35" s="53">
        <v>22.4</v>
      </c>
      <c r="K35" s="53">
        <f t="shared" si="0"/>
        <v>224</v>
      </c>
      <c r="L35" s="60">
        <f>K32+K33+K34+K35</f>
        <v>1948.8</v>
      </c>
      <c r="M35" s="53">
        <v>30</v>
      </c>
      <c r="N35" s="53">
        <f t="shared" si="1"/>
        <v>300</v>
      </c>
      <c r="O35" s="60">
        <f>N32+N33+N34+N35</f>
        <v>2610</v>
      </c>
      <c r="P35" s="53">
        <v>21.25</v>
      </c>
      <c r="Q35" s="53">
        <f t="shared" si="3"/>
        <v>212.5</v>
      </c>
      <c r="R35" s="60">
        <f>Q32+Q33+Q34+Q35</f>
        <v>1848.75</v>
      </c>
      <c r="S35" s="53">
        <v>22.5</v>
      </c>
      <c r="T35" s="53">
        <f t="shared" si="4"/>
        <v>225</v>
      </c>
      <c r="U35" s="60">
        <f>T32+T33+T34+T35</f>
        <v>1957.5</v>
      </c>
    </row>
    <row r="36" spans="1:21" x14ac:dyDescent="0.2">
      <c r="A36" s="54" t="s">
        <v>64</v>
      </c>
      <c r="B36" s="54"/>
      <c r="C36" s="54"/>
      <c r="D36" s="54"/>
      <c r="E36" s="54"/>
      <c r="F36" s="59"/>
      <c r="G36" s="56"/>
      <c r="H36" s="56"/>
      <c r="I36" s="61"/>
      <c r="J36" s="56"/>
      <c r="K36" s="56"/>
      <c r="L36" s="61"/>
      <c r="M36" s="56"/>
      <c r="N36" s="56"/>
      <c r="O36" s="61"/>
      <c r="P36" s="56"/>
      <c r="Q36" s="56"/>
      <c r="R36" s="61"/>
      <c r="S36" s="56"/>
      <c r="T36" s="56"/>
      <c r="U36" s="61"/>
    </row>
    <row r="37" spans="1:21" x14ac:dyDescent="0.2">
      <c r="A37" t="s">
        <v>65</v>
      </c>
      <c r="B37">
        <v>4</v>
      </c>
      <c r="C37" s="52">
        <v>0.70833333333333337</v>
      </c>
      <c r="D37" s="52">
        <v>0.91666666666666663</v>
      </c>
      <c r="E37">
        <v>5</v>
      </c>
      <c r="F37" s="58">
        <v>20</v>
      </c>
      <c r="G37" s="53">
        <v>45</v>
      </c>
      <c r="H37" s="53">
        <f t="shared" si="2"/>
        <v>900</v>
      </c>
      <c r="J37" s="53">
        <v>22.4</v>
      </c>
      <c r="K37" s="53">
        <f t="shared" si="0"/>
        <v>448</v>
      </c>
      <c r="M37" s="53">
        <v>30</v>
      </c>
      <c r="N37" s="53">
        <f t="shared" si="1"/>
        <v>600</v>
      </c>
      <c r="P37" s="53">
        <v>21.25</v>
      </c>
      <c r="Q37" s="53">
        <f t="shared" si="3"/>
        <v>425</v>
      </c>
      <c r="S37" s="53">
        <v>22.5</v>
      </c>
      <c r="T37" s="53">
        <f t="shared" si="4"/>
        <v>450</v>
      </c>
    </row>
    <row r="38" spans="1:21" x14ac:dyDescent="0.2">
      <c r="A38" t="s">
        <v>66</v>
      </c>
      <c r="B38">
        <v>8</v>
      </c>
      <c r="C38" s="52">
        <v>0.72916666666666663</v>
      </c>
      <c r="D38" s="52">
        <v>0.91666666666666663</v>
      </c>
      <c r="E38">
        <v>4.5</v>
      </c>
      <c r="F38" s="58">
        <v>36</v>
      </c>
      <c r="G38" s="53">
        <v>45</v>
      </c>
      <c r="H38" s="53">
        <f t="shared" si="2"/>
        <v>1620</v>
      </c>
      <c r="J38" s="53">
        <v>22.4</v>
      </c>
      <c r="K38" s="53">
        <f t="shared" si="0"/>
        <v>806.4</v>
      </c>
      <c r="M38" s="53">
        <v>30</v>
      </c>
      <c r="N38" s="53">
        <f t="shared" si="1"/>
        <v>1080</v>
      </c>
      <c r="P38" s="53">
        <v>21.25</v>
      </c>
      <c r="Q38" s="53">
        <f t="shared" si="3"/>
        <v>765</v>
      </c>
      <c r="S38" s="53">
        <v>22.5</v>
      </c>
      <c r="T38" s="53">
        <f t="shared" si="4"/>
        <v>810</v>
      </c>
    </row>
    <row r="39" spans="1:21" ht="13.5" thickBot="1" x14ac:dyDescent="0.25">
      <c r="A39" t="s">
        <v>67</v>
      </c>
      <c r="B39">
        <v>1</v>
      </c>
      <c r="C39" t="s">
        <v>68</v>
      </c>
      <c r="D39" t="s">
        <v>69</v>
      </c>
      <c r="E39">
        <v>10</v>
      </c>
      <c r="F39" s="58">
        <v>10</v>
      </c>
      <c r="G39" s="53">
        <v>45</v>
      </c>
      <c r="H39" s="53">
        <f t="shared" si="2"/>
        <v>450</v>
      </c>
      <c r="I39" s="60">
        <f>H37+H38+H39</f>
        <v>2970</v>
      </c>
      <c r="J39" s="53">
        <v>22.4</v>
      </c>
      <c r="K39" s="53">
        <f t="shared" si="0"/>
        <v>224</v>
      </c>
      <c r="L39" s="60">
        <f>K37+K38+K39</f>
        <v>1478.4</v>
      </c>
      <c r="M39" s="53">
        <v>30</v>
      </c>
      <c r="N39" s="53">
        <f t="shared" si="1"/>
        <v>300</v>
      </c>
      <c r="O39" s="60">
        <f>N37+N38+N39</f>
        <v>1980</v>
      </c>
      <c r="P39" s="53">
        <v>21.25</v>
      </c>
      <c r="Q39" s="53">
        <f t="shared" si="3"/>
        <v>212.5</v>
      </c>
      <c r="R39" s="60">
        <f>Q37+Q38+Q39</f>
        <v>1402.5</v>
      </c>
      <c r="S39" s="53">
        <v>22.5</v>
      </c>
      <c r="T39" s="53">
        <f t="shared" si="4"/>
        <v>225</v>
      </c>
      <c r="U39" s="60">
        <f>T37+T38+T39</f>
        <v>1485</v>
      </c>
    </row>
    <row r="40" spans="1:21" ht="13.5" thickBot="1" x14ac:dyDescent="0.25">
      <c r="I40" s="62">
        <f>I39+I35+I30+I25+I20+I15+I10+I5</f>
        <v>39780</v>
      </c>
      <c r="L40" s="62">
        <f>L39+L35+L30+L25+L20+L15+L10+L5</f>
        <v>19801.599999999999</v>
      </c>
      <c r="N40" s="63"/>
      <c r="O40" s="62">
        <f>O39+O35+O30+O25+O20+O15+O10+O5</f>
        <v>26520</v>
      </c>
      <c r="P40" s="53">
        <v>21.25</v>
      </c>
      <c r="Q40" s="53">
        <f t="shared" si="3"/>
        <v>0</v>
      </c>
      <c r="R40" s="62">
        <f>R39+R35+R30+R25+R20+R15+R10+R5</f>
        <v>18785</v>
      </c>
      <c r="T40" s="53">
        <f t="shared" si="4"/>
        <v>0</v>
      </c>
      <c r="U40" s="62">
        <f>U39+U35+U30+U25+U20+U15+U10+U5</f>
        <v>19890</v>
      </c>
    </row>
    <row r="41" spans="1:21" x14ac:dyDescent="0.2">
      <c r="Q41" s="53">
        <f t="shared" si="3"/>
        <v>0</v>
      </c>
      <c r="T41" s="53">
        <f t="shared" si="4"/>
        <v>0</v>
      </c>
    </row>
    <row r="42" spans="1:21" x14ac:dyDescent="0.2">
      <c r="A42" s="57" t="s">
        <v>71</v>
      </c>
      <c r="B42" s="54"/>
      <c r="C42" s="54"/>
      <c r="D42" s="54"/>
      <c r="E42" s="54"/>
      <c r="F42" s="59"/>
      <c r="G42" s="56"/>
      <c r="H42" s="56"/>
      <c r="I42" s="61"/>
      <c r="J42" s="56"/>
      <c r="K42" s="56"/>
      <c r="L42" s="61"/>
      <c r="M42" s="56"/>
      <c r="N42" s="56"/>
      <c r="O42" s="61"/>
      <c r="P42" s="56"/>
      <c r="Q42" s="56"/>
      <c r="R42" s="61"/>
      <c r="S42" s="56"/>
      <c r="T42" s="56"/>
      <c r="U42" s="61"/>
    </row>
    <row r="43" spans="1:21" x14ac:dyDescent="0.2">
      <c r="A43" s="29" t="s">
        <v>73</v>
      </c>
      <c r="B43">
        <v>4</v>
      </c>
      <c r="C43" s="52">
        <v>0.70833333333333337</v>
      </c>
      <c r="D43" s="52">
        <v>0.91666666666666663</v>
      </c>
      <c r="E43">
        <v>5</v>
      </c>
      <c r="F43" s="58">
        <v>20</v>
      </c>
      <c r="G43" s="53">
        <v>45</v>
      </c>
      <c r="H43" s="53">
        <f>F43*G43</f>
        <v>900</v>
      </c>
      <c r="J43" s="53">
        <v>22.4</v>
      </c>
      <c r="K43" s="53">
        <f>F43*J43</f>
        <v>448</v>
      </c>
      <c r="M43" s="53">
        <v>30</v>
      </c>
      <c r="N43" s="53">
        <f t="shared" si="1"/>
        <v>600</v>
      </c>
      <c r="P43" s="53">
        <v>21.25</v>
      </c>
      <c r="Q43" s="53">
        <f t="shared" si="3"/>
        <v>425</v>
      </c>
      <c r="S43" s="53">
        <v>22.5</v>
      </c>
      <c r="T43" s="53">
        <f t="shared" si="4"/>
        <v>450</v>
      </c>
    </row>
    <row r="44" spans="1:21" ht="13.5" thickBot="1" x14ac:dyDescent="0.25">
      <c r="A44" s="29" t="s">
        <v>72</v>
      </c>
      <c r="B44">
        <v>8</v>
      </c>
      <c r="C44" s="52">
        <v>0.72916666666666663</v>
      </c>
      <c r="D44" s="52">
        <v>0.91666666666666663</v>
      </c>
      <c r="E44">
        <v>4.5</v>
      </c>
      <c r="F44" s="58">
        <v>36</v>
      </c>
      <c r="G44" s="53">
        <v>45</v>
      </c>
      <c r="H44" s="53">
        <f>F44*G44</f>
        <v>1620</v>
      </c>
      <c r="J44" s="53">
        <v>22.4</v>
      </c>
      <c r="K44" s="53">
        <f>F44*J44</f>
        <v>806.4</v>
      </c>
      <c r="M44" s="53">
        <v>30</v>
      </c>
      <c r="N44" s="53">
        <f t="shared" si="1"/>
        <v>1080</v>
      </c>
      <c r="P44" s="53">
        <v>21.25</v>
      </c>
      <c r="Q44" s="53">
        <f t="shared" si="3"/>
        <v>765</v>
      </c>
      <c r="S44" s="53">
        <v>22.5</v>
      </c>
      <c r="T44" s="53">
        <f t="shared" si="4"/>
        <v>810</v>
      </c>
    </row>
    <row r="45" spans="1:21" ht="13.5" thickBot="1" x14ac:dyDescent="0.25">
      <c r="I45" s="62">
        <f>H43+H44</f>
        <v>2520</v>
      </c>
      <c r="L45" s="62">
        <f>K43+K44</f>
        <v>1254.4000000000001</v>
      </c>
      <c r="O45" s="62">
        <f>N43+N44</f>
        <v>1680</v>
      </c>
      <c r="R45" s="62">
        <f>Q43+Q44</f>
        <v>1190</v>
      </c>
      <c r="U45" s="62">
        <f>T43+T44</f>
        <v>1260</v>
      </c>
    </row>
  </sheetData>
  <mergeCells count="5">
    <mergeCell ref="G1:I1"/>
    <mergeCell ref="J1:L1"/>
    <mergeCell ref="M1:O1"/>
    <mergeCell ref="P1:R1"/>
    <mergeCell ref="S1:U1"/>
  </mergeCells>
  <phoneticPr fontId="4" type="noConversion"/>
  <printOptions gridLines="1"/>
  <pageMargins left="0.25" right="0.25" top="0.75" bottom="0.75" header="0.3" footer="0.3"/>
  <pageSetup paperSize="17" orientation="landscape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workbookViewId="0">
      <pane xSplit="6" ySplit="1" topLeftCell="G11" activePane="bottomRight" state="frozen"/>
      <selection pane="topRight" activeCell="G1" sqref="G1"/>
      <selection pane="bottomLeft" activeCell="A2" sqref="A2"/>
      <selection pane="bottomRight"/>
    </sheetView>
  </sheetViews>
  <sheetFormatPr defaultRowHeight="12.75" x14ac:dyDescent="0.2"/>
  <cols>
    <col min="1" max="1" width="23.85546875" customWidth="1"/>
    <col min="2" max="2" width="6.28515625" customWidth="1"/>
    <col min="3" max="4" width="6.85546875" customWidth="1"/>
    <col min="5" max="5" width="8.7109375" customWidth="1"/>
    <col min="6" max="6" width="8.28515625" style="58" customWidth="1"/>
    <col min="7" max="7" width="8.140625" style="53" customWidth="1"/>
    <col min="8" max="8" width="9.140625" style="53"/>
    <col min="9" max="9" width="11.140625" style="60" customWidth="1"/>
    <col min="10" max="10" width="8.140625" style="53" customWidth="1"/>
    <col min="11" max="11" width="9.140625" style="53"/>
    <col min="12" max="12" width="11.140625" style="60" customWidth="1"/>
    <col min="13" max="13" width="8.140625" style="53" customWidth="1"/>
    <col min="14" max="14" width="9.140625" style="53"/>
    <col min="15" max="15" width="11.140625" style="60" customWidth="1"/>
    <col min="16" max="16" width="8.140625" style="53" customWidth="1"/>
    <col min="17" max="17" width="9.140625" style="53"/>
    <col min="18" max="18" width="11.140625" style="60" customWidth="1"/>
    <col min="19" max="19" width="8.140625" style="53" customWidth="1"/>
    <col min="20" max="20" width="9.140625" style="53"/>
    <col min="21" max="21" width="11.140625" style="60" customWidth="1"/>
  </cols>
  <sheetData>
    <row r="1" spans="1:21" ht="25.5" customHeight="1" thickBot="1" x14ac:dyDescent="0.25">
      <c r="A1" s="64" t="s">
        <v>75</v>
      </c>
      <c r="G1" s="91" t="s">
        <v>74</v>
      </c>
      <c r="H1" s="92"/>
      <c r="I1" s="93"/>
      <c r="J1" s="91" t="s">
        <v>77</v>
      </c>
      <c r="K1" s="92"/>
      <c r="L1" s="93"/>
      <c r="M1" s="91" t="s">
        <v>78</v>
      </c>
      <c r="N1" s="92"/>
      <c r="O1" s="93"/>
      <c r="P1" s="91" t="s">
        <v>79</v>
      </c>
      <c r="Q1" s="92"/>
      <c r="R1" s="93"/>
      <c r="S1" s="91" t="s">
        <v>81</v>
      </c>
      <c r="T1" s="92"/>
      <c r="U1" s="93"/>
    </row>
    <row r="2" spans="1:21" x14ac:dyDescent="0.2">
      <c r="E2" t="s">
        <v>26</v>
      </c>
      <c r="I2" s="60" t="s">
        <v>70</v>
      </c>
      <c r="L2" s="60" t="s">
        <v>70</v>
      </c>
      <c r="O2" s="60" t="s">
        <v>70</v>
      </c>
      <c r="R2" s="60" t="s">
        <v>70</v>
      </c>
      <c r="U2" s="60" t="s">
        <v>70</v>
      </c>
    </row>
    <row r="3" spans="1:21" x14ac:dyDescent="0.2">
      <c r="A3" t="s">
        <v>22</v>
      </c>
      <c r="B3" t="s">
        <v>23</v>
      </c>
      <c r="C3" t="s">
        <v>24</v>
      </c>
      <c r="D3" t="s">
        <v>25</v>
      </c>
      <c r="E3" t="s">
        <v>27</v>
      </c>
      <c r="F3" s="58" t="s">
        <v>28</v>
      </c>
      <c r="G3" s="53" t="s">
        <v>29</v>
      </c>
      <c r="H3" s="53" t="s">
        <v>30</v>
      </c>
      <c r="J3" s="53" t="s">
        <v>29</v>
      </c>
      <c r="K3" s="53" t="s">
        <v>30</v>
      </c>
      <c r="M3" s="53" t="s">
        <v>29</v>
      </c>
      <c r="N3" s="53" t="s">
        <v>30</v>
      </c>
      <c r="P3" s="53" t="s">
        <v>29</v>
      </c>
      <c r="Q3" s="53" t="s">
        <v>30</v>
      </c>
      <c r="S3" s="53" t="s">
        <v>29</v>
      </c>
      <c r="T3" s="53" t="s">
        <v>30</v>
      </c>
    </row>
    <row r="4" spans="1:21" x14ac:dyDescent="0.2">
      <c r="A4" s="54" t="s">
        <v>31</v>
      </c>
      <c r="B4" s="54"/>
      <c r="C4" s="55"/>
      <c r="D4" s="55"/>
      <c r="E4" s="54"/>
      <c r="F4" s="59"/>
      <c r="G4" s="56"/>
      <c r="H4" s="56"/>
      <c r="I4" s="61"/>
      <c r="J4" s="56"/>
      <c r="K4" s="56"/>
      <c r="L4" s="61"/>
      <c r="M4" s="56"/>
      <c r="N4" s="56"/>
      <c r="O4" s="61"/>
      <c r="P4" s="56"/>
      <c r="Q4" s="56"/>
      <c r="R4" s="61"/>
      <c r="S4" s="56"/>
      <c r="T4" s="56"/>
      <c r="U4" s="61"/>
    </row>
    <row r="5" spans="1:21" x14ac:dyDescent="0.2">
      <c r="A5" t="s">
        <v>32</v>
      </c>
      <c r="B5">
        <v>1</v>
      </c>
      <c r="C5" s="52">
        <v>0.875</v>
      </c>
      <c r="D5" s="52">
        <v>0.29166666666666669</v>
      </c>
      <c r="E5">
        <v>10</v>
      </c>
      <c r="F5" s="58">
        <v>10</v>
      </c>
      <c r="G5" s="53">
        <v>45</v>
      </c>
      <c r="H5" s="53">
        <f>G5*F5</f>
        <v>450</v>
      </c>
      <c r="I5" s="60">
        <f>H5</f>
        <v>450</v>
      </c>
      <c r="J5" s="53">
        <v>22.4</v>
      </c>
      <c r="K5" s="53">
        <f>F5*J5</f>
        <v>224</v>
      </c>
      <c r="L5" s="60">
        <f>K5</f>
        <v>224</v>
      </c>
      <c r="M5" s="53">
        <v>30</v>
      </c>
      <c r="N5" s="53">
        <f>M5*F5</f>
        <v>300</v>
      </c>
      <c r="O5" s="60">
        <f>N5</f>
        <v>300</v>
      </c>
      <c r="P5" s="53">
        <v>21.25</v>
      </c>
      <c r="Q5" s="53">
        <f>P5*$F$5</f>
        <v>212.5</v>
      </c>
      <c r="R5" s="60">
        <f>Q5</f>
        <v>212.5</v>
      </c>
      <c r="S5" s="53">
        <v>22.5</v>
      </c>
      <c r="T5" s="53">
        <f>S5*$F$5</f>
        <v>225</v>
      </c>
      <c r="U5" s="60">
        <f>T5</f>
        <v>225</v>
      </c>
    </row>
    <row r="6" spans="1:21" x14ac:dyDescent="0.2">
      <c r="A6" s="54" t="s">
        <v>33</v>
      </c>
      <c r="B6" s="54"/>
      <c r="C6" s="54"/>
      <c r="D6" s="54"/>
      <c r="E6" s="54"/>
      <c r="F6" s="59"/>
      <c r="G6" s="56"/>
      <c r="H6" s="56"/>
      <c r="I6" s="61" t="s">
        <v>34</v>
      </c>
      <c r="J6" s="56"/>
      <c r="K6" s="56"/>
      <c r="L6" s="61" t="s">
        <v>34</v>
      </c>
      <c r="M6" s="56"/>
      <c r="N6" s="56"/>
      <c r="O6" s="61" t="s">
        <v>34</v>
      </c>
      <c r="P6" s="56"/>
      <c r="Q6" s="56"/>
      <c r="R6" s="61" t="s">
        <v>34</v>
      </c>
      <c r="S6" s="56"/>
      <c r="T6" s="56"/>
      <c r="U6" s="61" t="s">
        <v>34</v>
      </c>
    </row>
    <row r="7" spans="1:21" x14ac:dyDescent="0.2">
      <c r="A7" t="s">
        <v>35</v>
      </c>
      <c r="B7">
        <v>4</v>
      </c>
      <c r="C7" s="52">
        <v>0.29166666666666669</v>
      </c>
      <c r="D7" s="52">
        <v>0.91666666666666663</v>
      </c>
      <c r="E7">
        <v>15</v>
      </c>
      <c r="F7" s="58">
        <v>60</v>
      </c>
      <c r="G7" s="53">
        <v>45</v>
      </c>
      <c r="H7" s="53">
        <f>F7*G7</f>
        <v>2700</v>
      </c>
      <c r="J7" s="53">
        <v>22.4</v>
      </c>
      <c r="K7" s="53">
        <f t="shared" ref="K7:K39" si="0">F7*J7</f>
        <v>1344</v>
      </c>
      <c r="M7" s="53">
        <v>30</v>
      </c>
      <c r="N7" s="53">
        <f t="shared" ref="N7:N44" si="1">M7*F7</f>
        <v>1800</v>
      </c>
      <c r="P7" s="53">
        <v>21.25</v>
      </c>
      <c r="Q7" s="53">
        <f>P7*$F$7</f>
        <v>1275</v>
      </c>
      <c r="S7" s="53">
        <v>22.5</v>
      </c>
      <c r="T7" s="53">
        <f>S7*$F$7</f>
        <v>1350</v>
      </c>
    </row>
    <row r="8" spans="1:21" x14ac:dyDescent="0.2">
      <c r="A8" t="s">
        <v>36</v>
      </c>
      <c r="B8">
        <v>7</v>
      </c>
      <c r="C8" s="52">
        <v>0.3125</v>
      </c>
      <c r="D8" s="52">
        <v>0.91666666666666663</v>
      </c>
      <c r="E8">
        <v>14.5</v>
      </c>
      <c r="F8" s="58">
        <v>101.5</v>
      </c>
      <c r="G8" s="53">
        <v>45</v>
      </c>
      <c r="H8" s="53">
        <f t="shared" ref="H8:H39" si="2">F8*G8</f>
        <v>4567.5</v>
      </c>
      <c r="J8" s="53">
        <v>22.4</v>
      </c>
      <c r="K8" s="53">
        <f t="shared" si="0"/>
        <v>2273.6</v>
      </c>
      <c r="M8" s="53">
        <v>30</v>
      </c>
      <c r="N8" s="53">
        <f t="shared" si="1"/>
        <v>3045</v>
      </c>
      <c r="P8" s="53">
        <v>21.25</v>
      </c>
      <c r="Q8" s="53">
        <f>P8*$F8</f>
        <v>2156.875</v>
      </c>
      <c r="S8" s="53">
        <v>22.5</v>
      </c>
      <c r="T8" s="53">
        <f>S8*$F8</f>
        <v>2283.75</v>
      </c>
    </row>
    <row r="9" spans="1:21" x14ac:dyDescent="0.2">
      <c r="A9" t="s">
        <v>37</v>
      </c>
      <c r="B9">
        <v>1</v>
      </c>
      <c r="C9" s="52">
        <v>0.77083333333333337</v>
      </c>
      <c r="D9" s="52">
        <v>0.91666666666666663</v>
      </c>
      <c r="E9">
        <v>3.5</v>
      </c>
      <c r="F9" s="58">
        <v>3.5</v>
      </c>
      <c r="G9" s="53">
        <v>45</v>
      </c>
      <c r="H9" s="53">
        <f t="shared" si="2"/>
        <v>157.5</v>
      </c>
      <c r="J9" s="53">
        <v>22.4</v>
      </c>
      <c r="K9" s="53">
        <f t="shared" si="0"/>
        <v>78.399999999999991</v>
      </c>
      <c r="M9" s="53">
        <v>30</v>
      </c>
      <c r="N9" s="53">
        <f t="shared" si="1"/>
        <v>105</v>
      </c>
      <c r="P9" s="53">
        <v>21.25</v>
      </c>
      <c r="Q9" s="53">
        <f t="shared" ref="Q9:Q44" si="3">P9*$F9</f>
        <v>74.375</v>
      </c>
      <c r="S9" s="53">
        <v>22.5</v>
      </c>
      <c r="T9" s="53">
        <f t="shared" ref="T9:T44" si="4">S9*$F9</f>
        <v>78.75</v>
      </c>
    </row>
    <row r="10" spans="1:21" x14ac:dyDescent="0.2">
      <c r="A10" t="s">
        <v>38</v>
      </c>
      <c r="B10">
        <v>1</v>
      </c>
      <c r="C10" s="52">
        <v>0.875</v>
      </c>
      <c r="D10" s="52">
        <v>0.29166666666666669</v>
      </c>
      <c r="E10">
        <v>10</v>
      </c>
      <c r="F10" s="58">
        <v>10</v>
      </c>
      <c r="G10" s="53">
        <v>45</v>
      </c>
      <c r="H10" s="53">
        <f t="shared" si="2"/>
        <v>450</v>
      </c>
      <c r="I10" s="60">
        <f>H7+H8+H9+H10</f>
        <v>7875</v>
      </c>
      <c r="J10" s="53">
        <v>22.4</v>
      </c>
      <c r="K10" s="53">
        <f t="shared" si="0"/>
        <v>224</v>
      </c>
      <c r="L10" s="60">
        <f>K7+K8+K9+K10</f>
        <v>3920</v>
      </c>
      <c r="M10" s="53">
        <v>30</v>
      </c>
      <c r="N10" s="53">
        <f t="shared" si="1"/>
        <v>300</v>
      </c>
      <c r="O10" s="60">
        <f>N7+N8+N9+N10</f>
        <v>5250</v>
      </c>
      <c r="P10" s="53">
        <v>21.25</v>
      </c>
      <c r="Q10" s="53">
        <f t="shared" si="3"/>
        <v>212.5</v>
      </c>
      <c r="R10" s="60">
        <f>Q7+Q8+Q9+Q10</f>
        <v>3718.75</v>
      </c>
      <c r="S10" s="53">
        <v>22.5</v>
      </c>
      <c r="T10" s="53">
        <f t="shared" si="4"/>
        <v>225</v>
      </c>
      <c r="U10" s="60">
        <f>T7+T8+T9+T10</f>
        <v>3937.5</v>
      </c>
    </row>
    <row r="11" spans="1:21" x14ac:dyDescent="0.2">
      <c r="A11" s="54" t="s">
        <v>39</v>
      </c>
      <c r="B11" s="54"/>
      <c r="C11" s="54"/>
      <c r="D11" s="54"/>
      <c r="E11" s="54"/>
      <c r="F11" s="59"/>
      <c r="G11" s="56"/>
      <c r="H11" s="56"/>
      <c r="I11" s="61"/>
      <c r="J11" s="56"/>
      <c r="K11" s="56"/>
      <c r="L11" s="61"/>
      <c r="M11" s="56"/>
      <c r="N11" s="56"/>
      <c r="O11" s="61"/>
      <c r="P11" s="56"/>
      <c r="Q11" s="56"/>
      <c r="R11" s="61"/>
      <c r="S11" s="56"/>
      <c r="T11" s="56"/>
      <c r="U11" s="61"/>
    </row>
    <row r="12" spans="1:21" x14ac:dyDescent="0.2">
      <c r="A12" t="s">
        <v>40</v>
      </c>
      <c r="B12">
        <v>4</v>
      </c>
      <c r="C12" s="52">
        <v>0.33333333333333331</v>
      </c>
      <c r="D12" s="52">
        <v>0.91666666666666663</v>
      </c>
      <c r="E12">
        <v>14</v>
      </c>
      <c r="F12" s="58">
        <v>56</v>
      </c>
      <c r="G12" s="53">
        <v>45</v>
      </c>
      <c r="H12" s="53">
        <f t="shared" si="2"/>
        <v>2520</v>
      </c>
      <c r="J12" s="53">
        <v>22.4</v>
      </c>
      <c r="K12" s="53">
        <f t="shared" si="0"/>
        <v>1254.3999999999999</v>
      </c>
      <c r="M12" s="53">
        <v>30</v>
      </c>
      <c r="N12" s="53">
        <f t="shared" si="1"/>
        <v>1680</v>
      </c>
      <c r="P12" s="53">
        <v>21.25</v>
      </c>
      <c r="Q12" s="53">
        <f t="shared" si="3"/>
        <v>1190</v>
      </c>
      <c r="S12" s="53">
        <v>22.5</v>
      </c>
      <c r="T12" s="53">
        <f t="shared" si="4"/>
        <v>1260</v>
      </c>
    </row>
    <row r="13" spans="1:21" x14ac:dyDescent="0.2">
      <c r="A13" t="s">
        <v>41</v>
      </c>
      <c r="B13">
        <v>7</v>
      </c>
      <c r="C13" s="52">
        <v>0.35416666666666669</v>
      </c>
      <c r="D13" s="52">
        <v>0.91666666666666663</v>
      </c>
      <c r="E13">
        <v>13.5</v>
      </c>
      <c r="F13" s="58">
        <v>94.5</v>
      </c>
      <c r="G13" s="53">
        <v>45</v>
      </c>
      <c r="H13" s="53">
        <f t="shared" si="2"/>
        <v>4252.5</v>
      </c>
      <c r="J13" s="53">
        <v>22.4</v>
      </c>
      <c r="K13" s="53">
        <f t="shared" si="0"/>
        <v>2116.7999999999997</v>
      </c>
      <c r="M13" s="53">
        <v>30</v>
      </c>
      <c r="N13" s="53">
        <f t="shared" si="1"/>
        <v>2835</v>
      </c>
      <c r="P13" s="53">
        <v>21.25</v>
      </c>
      <c r="Q13" s="53">
        <f t="shared" si="3"/>
        <v>2008.125</v>
      </c>
      <c r="S13" s="53">
        <v>22.5</v>
      </c>
      <c r="T13" s="53">
        <f t="shared" si="4"/>
        <v>2126.25</v>
      </c>
    </row>
    <row r="14" spans="1:21" x14ac:dyDescent="0.2">
      <c r="A14" t="s">
        <v>42</v>
      </c>
      <c r="B14">
        <v>1</v>
      </c>
      <c r="C14" s="52">
        <v>0.77083333333333337</v>
      </c>
      <c r="D14" s="52">
        <v>0.91666666666666663</v>
      </c>
      <c r="E14">
        <v>3.5</v>
      </c>
      <c r="F14" s="58">
        <v>3.5</v>
      </c>
      <c r="G14" s="53">
        <v>45</v>
      </c>
      <c r="H14" s="53">
        <f t="shared" si="2"/>
        <v>157.5</v>
      </c>
      <c r="J14" s="53">
        <v>22.4</v>
      </c>
      <c r="K14" s="53">
        <f t="shared" si="0"/>
        <v>78.399999999999991</v>
      </c>
      <c r="M14" s="53">
        <v>30</v>
      </c>
      <c r="N14" s="53">
        <f t="shared" si="1"/>
        <v>105</v>
      </c>
      <c r="P14" s="53">
        <v>21.25</v>
      </c>
      <c r="Q14" s="53">
        <f t="shared" si="3"/>
        <v>74.375</v>
      </c>
      <c r="S14" s="53">
        <v>22.5</v>
      </c>
      <c r="T14" s="53">
        <f t="shared" si="4"/>
        <v>78.75</v>
      </c>
    </row>
    <row r="15" spans="1:21" x14ac:dyDescent="0.2">
      <c r="A15" t="s">
        <v>43</v>
      </c>
      <c r="B15">
        <v>1</v>
      </c>
      <c r="C15" s="52">
        <v>0.875</v>
      </c>
      <c r="D15" s="52">
        <v>0.29166666666666669</v>
      </c>
      <c r="E15">
        <v>10</v>
      </c>
      <c r="F15" s="58">
        <v>10</v>
      </c>
      <c r="G15" s="53">
        <v>45</v>
      </c>
      <c r="H15" s="53">
        <f t="shared" si="2"/>
        <v>450</v>
      </c>
      <c r="I15" s="60">
        <f>H12+H13+H14+H15</f>
        <v>7380</v>
      </c>
      <c r="J15" s="53">
        <v>22.4</v>
      </c>
      <c r="K15" s="53">
        <f t="shared" si="0"/>
        <v>224</v>
      </c>
      <c r="L15" s="60">
        <f>K12+K13+K14+K15</f>
        <v>3673.6</v>
      </c>
      <c r="M15" s="53">
        <v>30</v>
      </c>
      <c r="N15" s="53">
        <f t="shared" si="1"/>
        <v>300</v>
      </c>
      <c r="O15" s="60">
        <f>N12+N13+N14+N15</f>
        <v>4920</v>
      </c>
      <c r="P15" s="53">
        <v>21.25</v>
      </c>
      <c r="Q15" s="53">
        <f t="shared" si="3"/>
        <v>212.5</v>
      </c>
      <c r="R15" s="60">
        <f>Q12+Q13+Q14+Q15</f>
        <v>3485</v>
      </c>
      <c r="S15" s="53">
        <v>22.5</v>
      </c>
      <c r="T15" s="53">
        <f t="shared" si="4"/>
        <v>225</v>
      </c>
      <c r="U15" s="60">
        <f>T12+T13+T14+T15</f>
        <v>3690</v>
      </c>
    </row>
    <row r="16" spans="1:21" x14ac:dyDescent="0.2">
      <c r="A16" s="54" t="s">
        <v>44</v>
      </c>
      <c r="B16" s="54"/>
      <c r="C16" s="54"/>
      <c r="D16" s="54"/>
      <c r="E16" s="54"/>
      <c r="F16" s="59"/>
      <c r="G16" s="56"/>
      <c r="H16" s="56"/>
      <c r="I16" s="61"/>
      <c r="J16" s="56"/>
      <c r="K16" s="56"/>
      <c r="L16" s="61"/>
      <c r="M16" s="56"/>
      <c r="N16" s="56"/>
      <c r="O16" s="61"/>
      <c r="P16" s="56"/>
      <c r="Q16" s="56"/>
      <c r="R16" s="61"/>
      <c r="S16" s="56"/>
      <c r="T16" s="56"/>
      <c r="U16" s="61"/>
    </row>
    <row r="17" spans="1:21" x14ac:dyDescent="0.2">
      <c r="A17" t="s">
        <v>45</v>
      </c>
      <c r="B17">
        <v>4</v>
      </c>
      <c r="C17" s="52">
        <v>0.41666666666666669</v>
      </c>
      <c r="D17" s="52">
        <v>0.91666666666666663</v>
      </c>
      <c r="E17">
        <v>12</v>
      </c>
      <c r="F17" s="58">
        <v>48</v>
      </c>
      <c r="G17" s="53">
        <v>45</v>
      </c>
      <c r="H17" s="53">
        <f t="shared" si="2"/>
        <v>2160</v>
      </c>
      <c r="J17" s="53">
        <v>22.4</v>
      </c>
      <c r="K17" s="53">
        <f t="shared" si="0"/>
        <v>1075.1999999999998</v>
      </c>
      <c r="M17" s="53">
        <v>30</v>
      </c>
      <c r="N17" s="53">
        <f t="shared" si="1"/>
        <v>1440</v>
      </c>
      <c r="P17" s="53">
        <v>21.25</v>
      </c>
      <c r="Q17" s="53">
        <f t="shared" si="3"/>
        <v>1020</v>
      </c>
      <c r="S17" s="53">
        <v>22.5</v>
      </c>
      <c r="T17" s="53">
        <f t="shared" si="4"/>
        <v>1080</v>
      </c>
    </row>
    <row r="18" spans="1:21" x14ac:dyDescent="0.2">
      <c r="A18" t="s">
        <v>46</v>
      </c>
      <c r="B18">
        <v>7</v>
      </c>
      <c r="C18" s="52">
        <v>0.4375</v>
      </c>
      <c r="D18" s="52">
        <v>0.91666666666666663</v>
      </c>
      <c r="E18">
        <v>11.5</v>
      </c>
      <c r="F18" s="58">
        <v>80.5</v>
      </c>
      <c r="G18" s="53">
        <v>45</v>
      </c>
      <c r="H18" s="53">
        <f t="shared" si="2"/>
        <v>3622.5</v>
      </c>
      <c r="J18" s="53">
        <v>22.4</v>
      </c>
      <c r="K18" s="53">
        <f t="shared" si="0"/>
        <v>1803.1999999999998</v>
      </c>
      <c r="M18" s="53">
        <v>30</v>
      </c>
      <c r="N18" s="53">
        <f t="shared" si="1"/>
        <v>2415</v>
      </c>
      <c r="P18" s="53">
        <v>21.25</v>
      </c>
      <c r="Q18" s="53">
        <f t="shared" si="3"/>
        <v>1710.625</v>
      </c>
      <c r="S18" s="53">
        <v>22.5</v>
      </c>
      <c r="T18" s="53">
        <f t="shared" si="4"/>
        <v>1811.25</v>
      </c>
    </row>
    <row r="19" spans="1:21" x14ac:dyDescent="0.2">
      <c r="A19" t="s">
        <v>47</v>
      </c>
      <c r="B19">
        <v>1</v>
      </c>
      <c r="C19" s="52">
        <v>0.77083333333333337</v>
      </c>
      <c r="D19" s="52">
        <v>0.91666666666666663</v>
      </c>
      <c r="E19">
        <v>3.5</v>
      </c>
      <c r="F19" s="58">
        <v>3.5</v>
      </c>
      <c r="G19" s="53">
        <v>45</v>
      </c>
      <c r="H19" s="53">
        <f t="shared" si="2"/>
        <v>157.5</v>
      </c>
      <c r="J19" s="53">
        <v>22.4</v>
      </c>
      <c r="K19" s="53">
        <f t="shared" si="0"/>
        <v>78.399999999999991</v>
      </c>
      <c r="M19" s="53">
        <v>30</v>
      </c>
      <c r="N19" s="53">
        <f t="shared" si="1"/>
        <v>105</v>
      </c>
      <c r="P19" s="53">
        <v>21.25</v>
      </c>
      <c r="Q19" s="53">
        <f t="shared" si="3"/>
        <v>74.375</v>
      </c>
      <c r="S19" s="53">
        <v>22.5</v>
      </c>
      <c r="T19" s="53">
        <f t="shared" si="4"/>
        <v>78.75</v>
      </c>
    </row>
    <row r="20" spans="1:21" x14ac:dyDescent="0.2">
      <c r="A20" t="s">
        <v>48</v>
      </c>
      <c r="B20">
        <v>1</v>
      </c>
      <c r="C20" s="52">
        <v>0.875</v>
      </c>
      <c r="D20" s="52">
        <v>0.29166666666666669</v>
      </c>
      <c r="E20">
        <v>10</v>
      </c>
      <c r="F20" s="58">
        <v>10</v>
      </c>
      <c r="G20" s="53">
        <v>45</v>
      </c>
      <c r="H20" s="53">
        <f t="shared" si="2"/>
        <v>450</v>
      </c>
      <c r="I20" s="60">
        <f>H17+H18+H19+H20</f>
        <v>6390</v>
      </c>
      <c r="J20" s="53">
        <v>22.4</v>
      </c>
      <c r="K20" s="53">
        <f t="shared" si="0"/>
        <v>224</v>
      </c>
      <c r="L20" s="60">
        <f>K17+K18+K19+K20</f>
        <v>3180.7999999999997</v>
      </c>
      <c r="M20" s="53">
        <v>30</v>
      </c>
      <c r="N20" s="53">
        <f t="shared" si="1"/>
        <v>300</v>
      </c>
      <c r="O20" s="60">
        <f>N17+N18+N19+N20</f>
        <v>4260</v>
      </c>
      <c r="P20" s="53">
        <v>21.25</v>
      </c>
      <c r="Q20" s="53">
        <f t="shared" si="3"/>
        <v>212.5</v>
      </c>
      <c r="R20" s="60">
        <f>Q17+Q18+Q19+Q20</f>
        <v>3017.5</v>
      </c>
      <c r="S20" s="53">
        <v>22.5</v>
      </c>
      <c r="T20" s="53">
        <f t="shared" si="4"/>
        <v>225</v>
      </c>
      <c r="U20" s="60">
        <f>T17+T18+T19+T20</f>
        <v>3195</v>
      </c>
    </row>
    <row r="21" spans="1:21" x14ac:dyDescent="0.2">
      <c r="A21" s="54" t="s">
        <v>49</v>
      </c>
      <c r="B21" s="54"/>
      <c r="C21" s="54"/>
      <c r="D21" s="54"/>
      <c r="E21" s="54"/>
      <c r="F21" s="59"/>
      <c r="G21" s="56"/>
      <c r="H21" s="56"/>
      <c r="I21" s="61"/>
      <c r="J21" s="56"/>
      <c r="K21" s="56"/>
      <c r="L21" s="61"/>
      <c r="M21" s="56"/>
      <c r="N21" s="56"/>
      <c r="O21" s="61"/>
      <c r="P21" s="56"/>
      <c r="Q21" s="56"/>
      <c r="R21" s="61"/>
      <c r="S21" s="56"/>
      <c r="T21" s="56"/>
      <c r="U21" s="61"/>
    </row>
    <row r="22" spans="1:21" x14ac:dyDescent="0.2">
      <c r="A22" t="s">
        <v>50</v>
      </c>
      <c r="B22">
        <v>4</v>
      </c>
      <c r="C22" s="52">
        <v>0.375</v>
      </c>
      <c r="D22" s="52">
        <v>0.91666666666666663</v>
      </c>
      <c r="E22">
        <v>13</v>
      </c>
      <c r="F22" s="58">
        <v>52</v>
      </c>
      <c r="G22" s="53">
        <v>45</v>
      </c>
      <c r="H22" s="53">
        <f t="shared" si="2"/>
        <v>2340</v>
      </c>
      <c r="J22" s="53">
        <v>22.4</v>
      </c>
      <c r="K22" s="53">
        <f t="shared" si="0"/>
        <v>1164.8</v>
      </c>
      <c r="M22" s="53">
        <v>30</v>
      </c>
      <c r="N22" s="53">
        <f t="shared" si="1"/>
        <v>1560</v>
      </c>
      <c r="P22" s="53">
        <v>21.25</v>
      </c>
      <c r="Q22" s="53">
        <f t="shared" si="3"/>
        <v>1105</v>
      </c>
      <c r="S22" s="53">
        <v>22.5</v>
      </c>
      <c r="T22" s="53">
        <f t="shared" si="4"/>
        <v>1170</v>
      </c>
    </row>
    <row r="23" spans="1:21" x14ac:dyDescent="0.2">
      <c r="A23" t="s">
        <v>51</v>
      </c>
      <c r="B23">
        <v>7</v>
      </c>
      <c r="C23" s="52">
        <v>0.39583333333333331</v>
      </c>
      <c r="D23" s="52">
        <v>0.91666666666666663</v>
      </c>
      <c r="E23">
        <v>12.5</v>
      </c>
      <c r="F23" s="58">
        <v>87.5</v>
      </c>
      <c r="G23" s="53">
        <v>45</v>
      </c>
      <c r="H23" s="53">
        <f t="shared" si="2"/>
        <v>3937.5</v>
      </c>
      <c r="J23" s="53">
        <v>22.4</v>
      </c>
      <c r="K23" s="53">
        <f t="shared" si="0"/>
        <v>1959.9999999999998</v>
      </c>
      <c r="M23" s="53">
        <v>30</v>
      </c>
      <c r="N23" s="53">
        <f t="shared" si="1"/>
        <v>2625</v>
      </c>
      <c r="P23" s="53">
        <v>21.25</v>
      </c>
      <c r="Q23" s="53">
        <f t="shared" si="3"/>
        <v>1859.375</v>
      </c>
      <c r="S23" s="53">
        <v>22.5</v>
      </c>
      <c r="T23" s="53">
        <f t="shared" si="4"/>
        <v>1968.75</v>
      </c>
    </row>
    <row r="24" spans="1:21" x14ac:dyDescent="0.2">
      <c r="A24" t="s">
        <v>52</v>
      </c>
      <c r="B24">
        <v>1</v>
      </c>
      <c r="C24" s="52">
        <v>0.77083333333333337</v>
      </c>
      <c r="D24" s="52">
        <v>0.91666666666666663</v>
      </c>
      <c r="E24">
        <v>3.5</v>
      </c>
      <c r="F24" s="58">
        <v>3.5</v>
      </c>
      <c r="G24" s="53">
        <v>45</v>
      </c>
      <c r="H24" s="53">
        <f t="shared" si="2"/>
        <v>157.5</v>
      </c>
      <c r="J24" s="53">
        <v>22.4</v>
      </c>
      <c r="K24" s="53">
        <f t="shared" si="0"/>
        <v>78.399999999999991</v>
      </c>
      <c r="M24" s="53">
        <v>30</v>
      </c>
      <c r="N24" s="53">
        <f t="shared" si="1"/>
        <v>105</v>
      </c>
      <c r="P24" s="53">
        <v>21.25</v>
      </c>
      <c r="Q24" s="53">
        <f t="shared" si="3"/>
        <v>74.375</v>
      </c>
      <c r="S24" s="53">
        <v>22.5</v>
      </c>
      <c r="T24" s="53">
        <f t="shared" si="4"/>
        <v>78.75</v>
      </c>
    </row>
    <row r="25" spans="1:21" x14ac:dyDescent="0.2">
      <c r="A25" t="s">
        <v>53</v>
      </c>
      <c r="B25">
        <v>1</v>
      </c>
      <c r="C25" s="52">
        <v>0.875</v>
      </c>
      <c r="D25" s="52">
        <v>0.29166666666666669</v>
      </c>
      <c r="E25">
        <v>10</v>
      </c>
      <c r="F25" s="58">
        <v>10</v>
      </c>
      <c r="G25" s="53">
        <v>45</v>
      </c>
      <c r="H25" s="53">
        <f t="shared" si="2"/>
        <v>450</v>
      </c>
      <c r="I25" s="60">
        <f>H22+H23+H25+H24</f>
        <v>6885</v>
      </c>
      <c r="J25" s="53">
        <v>22.4</v>
      </c>
      <c r="K25" s="53">
        <f t="shared" si="0"/>
        <v>224</v>
      </c>
      <c r="L25" s="60">
        <f>K22+K23+K25+K24</f>
        <v>3427.2</v>
      </c>
      <c r="M25" s="53">
        <v>30</v>
      </c>
      <c r="N25" s="53">
        <f t="shared" si="1"/>
        <v>300</v>
      </c>
      <c r="O25" s="60">
        <f>N22+N23+N25+N24</f>
        <v>4590</v>
      </c>
      <c r="P25" s="53">
        <v>21.25</v>
      </c>
      <c r="Q25" s="53">
        <f t="shared" si="3"/>
        <v>212.5</v>
      </c>
      <c r="R25" s="60">
        <f>Q22+Q23+Q25+Q24</f>
        <v>3251.25</v>
      </c>
      <c r="S25" s="53">
        <v>22.5</v>
      </c>
      <c r="T25" s="53">
        <f t="shared" si="4"/>
        <v>225</v>
      </c>
      <c r="U25" s="60">
        <f>T22+T23+T25+T24</f>
        <v>3442.5</v>
      </c>
    </row>
    <row r="26" spans="1:21" x14ac:dyDescent="0.2">
      <c r="A26" s="54" t="s">
        <v>54</v>
      </c>
      <c r="B26" s="54"/>
      <c r="C26" s="54"/>
      <c r="D26" s="54"/>
      <c r="E26" s="54"/>
      <c r="F26" s="59"/>
      <c r="G26" s="56"/>
      <c r="H26" s="56"/>
      <c r="I26" s="61"/>
      <c r="J26" s="56"/>
      <c r="K26" s="56"/>
      <c r="L26" s="61"/>
      <c r="M26" s="56"/>
      <c r="N26" s="56"/>
      <c r="O26" s="61"/>
      <c r="P26" s="56"/>
      <c r="Q26" s="56"/>
      <c r="R26" s="61"/>
      <c r="S26" s="56"/>
      <c r="T26" s="56"/>
      <c r="U26" s="61"/>
    </row>
    <row r="27" spans="1:21" x14ac:dyDescent="0.2">
      <c r="A27" t="s">
        <v>55</v>
      </c>
      <c r="B27">
        <v>4</v>
      </c>
      <c r="C27" s="52">
        <v>0.54166666666666663</v>
      </c>
      <c r="D27" s="52">
        <v>0.91666666666666663</v>
      </c>
      <c r="E27" s="94">
        <v>9</v>
      </c>
      <c r="F27" s="95">
        <f>E27*B27</f>
        <v>36</v>
      </c>
      <c r="G27" s="53">
        <v>45</v>
      </c>
      <c r="H27" s="53">
        <f t="shared" si="2"/>
        <v>1620</v>
      </c>
      <c r="J27" s="53">
        <v>22.4</v>
      </c>
      <c r="K27" s="53">
        <f t="shared" si="0"/>
        <v>806.4</v>
      </c>
      <c r="M27" s="53">
        <v>30</v>
      </c>
      <c r="N27" s="53">
        <f t="shared" si="1"/>
        <v>1080</v>
      </c>
      <c r="P27" s="53">
        <v>21.25</v>
      </c>
      <c r="Q27" s="53">
        <f t="shared" si="3"/>
        <v>765</v>
      </c>
      <c r="S27" s="53">
        <v>22.5</v>
      </c>
      <c r="T27" s="53">
        <f t="shared" si="4"/>
        <v>810</v>
      </c>
    </row>
    <row r="28" spans="1:21" x14ac:dyDescent="0.2">
      <c r="A28" t="s">
        <v>56</v>
      </c>
      <c r="B28">
        <v>7</v>
      </c>
      <c r="C28" s="52">
        <v>0.5625</v>
      </c>
      <c r="D28" s="52">
        <v>0.91666666666666663</v>
      </c>
      <c r="E28" s="94">
        <v>8.5</v>
      </c>
      <c r="F28" s="95">
        <f>E28*B28</f>
        <v>59.5</v>
      </c>
      <c r="G28" s="53">
        <v>45</v>
      </c>
      <c r="H28" s="53">
        <f t="shared" si="2"/>
        <v>2677.5</v>
      </c>
      <c r="J28" s="53">
        <v>22.4</v>
      </c>
      <c r="K28" s="53">
        <f t="shared" si="0"/>
        <v>1332.8</v>
      </c>
      <c r="M28" s="53">
        <v>30</v>
      </c>
      <c r="N28" s="53">
        <f t="shared" si="1"/>
        <v>1785</v>
      </c>
      <c r="P28" s="53">
        <v>21.25</v>
      </c>
      <c r="Q28" s="53">
        <f t="shared" si="3"/>
        <v>1264.375</v>
      </c>
      <c r="S28" s="53">
        <v>22.5</v>
      </c>
      <c r="T28" s="53">
        <f t="shared" si="4"/>
        <v>1338.75</v>
      </c>
    </row>
    <row r="29" spans="1:21" x14ac:dyDescent="0.2">
      <c r="A29" t="s">
        <v>57</v>
      </c>
      <c r="B29">
        <v>1</v>
      </c>
      <c r="C29" s="52">
        <v>0.77083333333333337</v>
      </c>
      <c r="D29" s="52">
        <v>0.91666666666666663</v>
      </c>
      <c r="E29">
        <v>3.5</v>
      </c>
      <c r="F29" s="58">
        <v>3.5</v>
      </c>
      <c r="G29" s="53">
        <v>45</v>
      </c>
      <c r="H29" s="53">
        <f t="shared" si="2"/>
        <v>157.5</v>
      </c>
      <c r="J29" s="53">
        <v>22.4</v>
      </c>
      <c r="K29" s="53">
        <f t="shared" si="0"/>
        <v>78.399999999999991</v>
      </c>
      <c r="M29" s="53">
        <v>30</v>
      </c>
      <c r="N29" s="53">
        <f t="shared" si="1"/>
        <v>105</v>
      </c>
      <c r="P29" s="53">
        <v>21.25</v>
      </c>
      <c r="Q29" s="53">
        <f t="shared" si="3"/>
        <v>74.375</v>
      </c>
      <c r="S29" s="53">
        <v>22.5</v>
      </c>
      <c r="T29" s="53">
        <f t="shared" si="4"/>
        <v>78.75</v>
      </c>
    </row>
    <row r="30" spans="1:21" x14ac:dyDescent="0.2">
      <c r="A30" t="s">
        <v>58</v>
      </c>
      <c r="B30">
        <v>1</v>
      </c>
      <c r="C30" s="52">
        <v>0.875</v>
      </c>
      <c r="D30" s="52">
        <v>0.29166666666666669</v>
      </c>
      <c r="E30">
        <v>10</v>
      </c>
      <c r="F30" s="58">
        <v>10</v>
      </c>
      <c r="G30" s="53">
        <v>45</v>
      </c>
      <c r="H30" s="53">
        <f t="shared" si="2"/>
        <v>450</v>
      </c>
      <c r="I30" s="60">
        <f>H27+H28+H29+H30</f>
        <v>4905</v>
      </c>
      <c r="J30" s="53">
        <v>22.4</v>
      </c>
      <c r="K30" s="53">
        <f t="shared" si="0"/>
        <v>224</v>
      </c>
      <c r="L30" s="60">
        <f>K27+K28+K29+K30</f>
        <v>2441.6</v>
      </c>
      <c r="M30" s="53">
        <v>30</v>
      </c>
      <c r="N30" s="53">
        <f t="shared" si="1"/>
        <v>300</v>
      </c>
      <c r="O30" s="60">
        <f>N27+N28+N29+N30</f>
        <v>3270</v>
      </c>
      <c r="P30" s="53">
        <v>21.25</v>
      </c>
      <c r="Q30" s="53">
        <f t="shared" si="3"/>
        <v>212.5</v>
      </c>
      <c r="R30" s="60">
        <f>Q27+Q28+Q29+Q30</f>
        <v>2316.25</v>
      </c>
      <c r="S30" s="53">
        <v>22.5</v>
      </c>
      <c r="T30" s="53">
        <f t="shared" si="4"/>
        <v>225</v>
      </c>
      <c r="U30" s="60">
        <f>T27+T28+T29+T30</f>
        <v>2452.5</v>
      </c>
    </row>
    <row r="31" spans="1:21" x14ac:dyDescent="0.2">
      <c r="A31" s="54" t="s">
        <v>59</v>
      </c>
      <c r="B31" s="54"/>
      <c r="C31" s="54"/>
      <c r="D31" s="54"/>
      <c r="E31" s="54"/>
      <c r="F31" s="59"/>
      <c r="G31" s="56"/>
      <c r="H31" s="56"/>
      <c r="I31" s="61"/>
      <c r="J31" s="56"/>
      <c r="K31" s="56"/>
      <c r="L31" s="61"/>
      <c r="M31" s="56"/>
      <c r="N31" s="56"/>
      <c r="O31" s="61"/>
      <c r="P31" s="56"/>
      <c r="Q31" s="56"/>
      <c r="R31" s="61"/>
      <c r="S31" s="56"/>
      <c r="T31" s="56"/>
      <c r="U31" s="61"/>
    </row>
    <row r="32" spans="1:21" x14ac:dyDescent="0.2">
      <c r="A32" t="s">
        <v>60</v>
      </c>
      <c r="B32">
        <v>4</v>
      </c>
      <c r="C32" s="52">
        <v>0.54166666666666663</v>
      </c>
      <c r="D32" s="52">
        <v>0.91666666666666663</v>
      </c>
      <c r="E32" s="94">
        <v>9</v>
      </c>
      <c r="F32" s="95">
        <f>E32*B32</f>
        <v>36</v>
      </c>
      <c r="G32" s="53">
        <v>45</v>
      </c>
      <c r="H32" s="53">
        <f t="shared" si="2"/>
        <v>1620</v>
      </c>
      <c r="J32" s="53">
        <v>22.4</v>
      </c>
      <c r="K32" s="53">
        <f t="shared" si="0"/>
        <v>806.4</v>
      </c>
      <c r="M32" s="53">
        <v>30</v>
      </c>
      <c r="N32" s="53">
        <f t="shared" si="1"/>
        <v>1080</v>
      </c>
      <c r="P32" s="53">
        <v>21.25</v>
      </c>
      <c r="Q32" s="53">
        <f t="shared" si="3"/>
        <v>765</v>
      </c>
      <c r="S32" s="53">
        <v>22.5</v>
      </c>
      <c r="T32" s="53">
        <f t="shared" si="4"/>
        <v>810</v>
      </c>
    </row>
    <row r="33" spans="1:21" x14ac:dyDescent="0.2">
      <c r="A33" t="s">
        <v>61</v>
      </c>
      <c r="B33">
        <v>7</v>
      </c>
      <c r="C33" s="52">
        <v>0.5625</v>
      </c>
      <c r="D33" s="52">
        <v>0.91666666666666663</v>
      </c>
      <c r="E33" s="94">
        <v>8.5</v>
      </c>
      <c r="F33" s="95">
        <f>E33*B33</f>
        <v>59.5</v>
      </c>
      <c r="G33" s="53">
        <v>45</v>
      </c>
      <c r="H33" s="53">
        <f t="shared" si="2"/>
        <v>2677.5</v>
      </c>
      <c r="J33" s="53">
        <v>22.4</v>
      </c>
      <c r="K33" s="53">
        <f t="shared" si="0"/>
        <v>1332.8</v>
      </c>
      <c r="M33" s="53">
        <v>30</v>
      </c>
      <c r="N33" s="53">
        <f t="shared" si="1"/>
        <v>1785</v>
      </c>
      <c r="P33" s="53">
        <v>21.25</v>
      </c>
      <c r="Q33" s="53">
        <f t="shared" si="3"/>
        <v>1264.375</v>
      </c>
      <c r="S33" s="53">
        <v>22.5</v>
      </c>
      <c r="T33" s="53">
        <f t="shared" si="4"/>
        <v>1338.75</v>
      </c>
    </row>
    <row r="34" spans="1:21" x14ac:dyDescent="0.2">
      <c r="A34" t="s">
        <v>62</v>
      </c>
      <c r="B34">
        <v>1</v>
      </c>
      <c r="C34" s="52">
        <v>0.77083333333333337</v>
      </c>
      <c r="D34" s="52">
        <v>0.91666666666666663</v>
      </c>
      <c r="E34">
        <v>3.5</v>
      </c>
      <c r="F34" s="58">
        <v>3.5</v>
      </c>
      <c r="G34" s="53">
        <v>45</v>
      </c>
      <c r="H34" s="53">
        <f t="shared" si="2"/>
        <v>157.5</v>
      </c>
      <c r="J34" s="53">
        <v>22.4</v>
      </c>
      <c r="K34" s="53">
        <f t="shared" si="0"/>
        <v>78.399999999999991</v>
      </c>
      <c r="M34" s="53">
        <v>30</v>
      </c>
      <c r="N34" s="53">
        <f t="shared" si="1"/>
        <v>105</v>
      </c>
      <c r="P34" s="53">
        <v>21.25</v>
      </c>
      <c r="Q34" s="53">
        <f t="shared" si="3"/>
        <v>74.375</v>
      </c>
      <c r="S34" s="53">
        <v>22.5</v>
      </c>
      <c r="T34" s="53">
        <f t="shared" si="4"/>
        <v>78.75</v>
      </c>
    </row>
    <row r="35" spans="1:21" x14ac:dyDescent="0.2">
      <c r="A35" t="s">
        <v>63</v>
      </c>
      <c r="B35">
        <v>1</v>
      </c>
      <c r="C35" s="52">
        <v>0.875</v>
      </c>
      <c r="D35" s="52">
        <v>0.29166666666666669</v>
      </c>
      <c r="E35">
        <v>10</v>
      </c>
      <c r="F35" s="58">
        <v>10</v>
      </c>
      <c r="G35" s="53">
        <v>45</v>
      </c>
      <c r="H35" s="53">
        <f t="shared" si="2"/>
        <v>450</v>
      </c>
      <c r="I35" s="60">
        <f>H32+H33+H34+H35</f>
        <v>4905</v>
      </c>
      <c r="J35" s="53">
        <v>22.4</v>
      </c>
      <c r="K35" s="53">
        <f t="shared" si="0"/>
        <v>224</v>
      </c>
      <c r="L35" s="60">
        <f>K32+K33+K34+K35</f>
        <v>2441.6</v>
      </c>
      <c r="M35" s="53">
        <v>30</v>
      </c>
      <c r="N35" s="53">
        <f t="shared" si="1"/>
        <v>300</v>
      </c>
      <c r="O35" s="60">
        <f>N32+N33+N34+N35</f>
        <v>3270</v>
      </c>
      <c r="P35" s="53">
        <v>21.25</v>
      </c>
      <c r="Q35" s="53">
        <f t="shared" si="3"/>
        <v>212.5</v>
      </c>
      <c r="R35" s="60">
        <f>Q32+Q33+Q34+Q35</f>
        <v>2316.25</v>
      </c>
      <c r="S35" s="53">
        <v>22.5</v>
      </c>
      <c r="T35" s="53">
        <f t="shared" si="4"/>
        <v>225</v>
      </c>
      <c r="U35" s="60">
        <f>T32+T33+T34+T35</f>
        <v>2452.5</v>
      </c>
    </row>
    <row r="36" spans="1:21" x14ac:dyDescent="0.2">
      <c r="A36" s="54" t="s">
        <v>64</v>
      </c>
      <c r="B36" s="54"/>
      <c r="C36" s="54"/>
      <c r="D36" s="54"/>
      <c r="E36" s="54"/>
      <c r="F36" s="59"/>
      <c r="G36" s="56"/>
      <c r="H36" s="56"/>
      <c r="I36" s="61"/>
      <c r="J36" s="56"/>
      <c r="K36" s="56"/>
      <c r="L36" s="61"/>
      <c r="M36" s="56"/>
      <c r="N36" s="56"/>
      <c r="O36" s="61"/>
      <c r="P36" s="56"/>
      <c r="Q36" s="56"/>
      <c r="R36" s="61"/>
      <c r="S36" s="56"/>
      <c r="T36" s="56"/>
      <c r="U36" s="61"/>
    </row>
    <row r="37" spans="1:21" x14ac:dyDescent="0.2">
      <c r="A37" t="s">
        <v>65</v>
      </c>
      <c r="B37">
        <v>4</v>
      </c>
      <c r="C37" s="52">
        <v>0.70833333333333337</v>
      </c>
      <c r="D37" s="52">
        <v>0.91666666666666663</v>
      </c>
      <c r="E37">
        <v>5</v>
      </c>
      <c r="F37" s="58">
        <v>20</v>
      </c>
      <c r="G37" s="53">
        <v>45</v>
      </c>
      <c r="H37" s="53">
        <f t="shared" si="2"/>
        <v>900</v>
      </c>
      <c r="J37" s="53">
        <v>22.4</v>
      </c>
      <c r="K37" s="53">
        <f t="shared" si="0"/>
        <v>448</v>
      </c>
      <c r="M37" s="53">
        <v>30</v>
      </c>
      <c r="N37" s="53">
        <f t="shared" si="1"/>
        <v>600</v>
      </c>
      <c r="P37" s="53">
        <v>21.25</v>
      </c>
      <c r="Q37" s="53">
        <f t="shared" si="3"/>
        <v>425</v>
      </c>
      <c r="S37" s="53">
        <v>22.5</v>
      </c>
      <c r="T37" s="53">
        <f t="shared" si="4"/>
        <v>450</v>
      </c>
    </row>
    <row r="38" spans="1:21" x14ac:dyDescent="0.2">
      <c r="A38" t="s">
        <v>66</v>
      </c>
      <c r="B38">
        <v>8</v>
      </c>
      <c r="C38" s="52">
        <v>0.72916666666666663</v>
      </c>
      <c r="D38" s="52">
        <v>0.91666666666666663</v>
      </c>
      <c r="E38">
        <v>4.5</v>
      </c>
      <c r="F38" s="58">
        <v>36</v>
      </c>
      <c r="G38" s="53">
        <v>45</v>
      </c>
      <c r="H38" s="53">
        <f t="shared" si="2"/>
        <v>1620</v>
      </c>
      <c r="J38" s="53">
        <v>22.4</v>
      </c>
      <c r="K38" s="53">
        <f t="shared" si="0"/>
        <v>806.4</v>
      </c>
      <c r="M38" s="53">
        <v>30</v>
      </c>
      <c r="N38" s="53">
        <f t="shared" si="1"/>
        <v>1080</v>
      </c>
      <c r="P38" s="53">
        <v>21.25</v>
      </c>
      <c r="Q38" s="53">
        <f t="shared" si="3"/>
        <v>765</v>
      </c>
      <c r="S38" s="53">
        <v>22.5</v>
      </c>
      <c r="T38" s="53">
        <f t="shared" si="4"/>
        <v>810</v>
      </c>
    </row>
    <row r="39" spans="1:21" ht="13.5" thickBot="1" x14ac:dyDescent="0.25">
      <c r="A39" t="s">
        <v>67</v>
      </c>
      <c r="B39">
        <v>1</v>
      </c>
      <c r="C39" t="s">
        <v>68</v>
      </c>
      <c r="D39" t="s">
        <v>69</v>
      </c>
      <c r="E39">
        <v>10</v>
      </c>
      <c r="F39" s="58">
        <v>10</v>
      </c>
      <c r="G39" s="53">
        <v>45</v>
      </c>
      <c r="H39" s="53">
        <f t="shared" si="2"/>
        <v>450</v>
      </c>
      <c r="I39" s="60">
        <f>H37+H38+H39</f>
        <v>2970</v>
      </c>
      <c r="J39" s="53">
        <v>22.4</v>
      </c>
      <c r="K39" s="53">
        <f t="shared" si="0"/>
        <v>224</v>
      </c>
      <c r="L39" s="60">
        <f>K37+K38+K39</f>
        <v>1478.4</v>
      </c>
      <c r="M39" s="53">
        <v>30</v>
      </c>
      <c r="N39" s="53">
        <f t="shared" si="1"/>
        <v>300</v>
      </c>
      <c r="O39" s="60">
        <f>N37+N38+N39</f>
        <v>1980</v>
      </c>
      <c r="P39" s="53">
        <v>21.25</v>
      </c>
      <c r="Q39" s="53">
        <f t="shared" si="3"/>
        <v>212.5</v>
      </c>
      <c r="R39" s="60">
        <f>Q37+Q38+Q39</f>
        <v>1402.5</v>
      </c>
      <c r="S39" s="53">
        <v>22.5</v>
      </c>
      <c r="T39" s="53">
        <f t="shared" si="4"/>
        <v>225</v>
      </c>
      <c r="U39" s="60">
        <f>T37+T38+T39</f>
        <v>1485</v>
      </c>
    </row>
    <row r="40" spans="1:21" ht="13.5" thickBot="1" x14ac:dyDescent="0.25">
      <c r="I40" s="62">
        <f>I39+I35+I30+I25+I20+I15+I10+I5</f>
        <v>41760</v>
      </c>
      <c r="L40" s="62">
        <f>L39+L35+L30+L25+L20+L15+L10+L5</f>
        <v>20787.199999999997</v>
      </c>
      <c r="N40" s="63"/>
      <c r="O40" s="62">
        <f>O39+O35+O30+O25+O20+O15+O10+O5</f>
        <v>27840</v>
      </c>
      <c r="R40" s="62">
        <f>R39+R35+R30+R25+R20+R15+R10+R5</f>
        <v>19720</v>
      </c>
      <c r="U40" s="62">
        <f>U39+U35+U30+U25+U20+U15+U10+U5</f>
        <v>20880</v>
      </c>
    </row>
    <row r="42" spans="1:21" x14ac:dyDescent="0.2">
      <c r="A42" s="57" t="s">
        <v>71</v>
      </c>
      <c r="B42" s="54"/>
      <c r="C42" s="54"/>
      <c r="D42" s="54"/>
      <c r="E42" s="54"/>
      <c r="F42" s="59"/>
      <c r="G42" s="56"/>
      <c r="H42" s="56"/>
      <c r="I42" s="61"/>
      <c r="J42" s="56"/>
      <c r="K42" s="56"/>
      <c r="L42" s="61"/>
      <c r="M42" s="56"/>
      <c r="N42" s="56"/>
      <c r="O42" s="61"/>
      <c r="P42" s="56"/>
      <c r="Q42" s="56"/>
      <c r="R42" s="61"/>
      <c r="S42" s="56"/>
      <c r="T42" s="56"/>
      <c r="U42" s="61"/>
    </row>
    <row r="43" spans="1:21" x14ac:dyDescent="0.2">
      <c r="A43" s="29" t="s">
        <v>73</v>
      </c>
      <c r="B43">
        <v>4</v>
      </c>
      <c r="C43" s="52">
        <v>0.70833333333333337</v>
      </c>
      <c r="D43" s="52">
        <v>0.91666666666666663</v>
      </c>
      <c r="E43">
        <v>5</v>
      </c>
      <c r="F43" s="58">
        <v>20</v>
      </c>
      <c r="G43" s="53">
        <v>45</v>
      </c>
      <c r="H43" s="53">
        <f>F43*G43</f>
        <v>900</v>
      </c>
      <c r="J43" s="53">
        <v>22.4</v>
      </c>
      <c r="K43" s="53">
        <f>F43*J43</f>
        <v>448</v>
      </c>
      <c r="M43" s="53">
        <v>30</v>
      </c>
      <c r="N43" s="53">
        <f t="shared" si="1"/>
        <v>600</v>
      </c>
      <c r="P43" s="53">
        <v>21.25</v>
      </c>
      <c r="Q43" s="53">
        <f t="shared" si="3"/>
        <v>425</v>
      </c>
      <c r="S43" s="53">
        <v>22.5</v>
      </c>
      <c r="T43" s="53">
        <f t="shared" si="4"/>
        <v>450</v>
      </c>
    </row>
    <row r="44" spans="1:21" ht="13.5" thickBot="1" x14ac:dyDescent="0.25">
      <c r="A44" s="29" t="s">
        <v>72</v>
      </c>
      <c r="B44">
        <v>8</v>
      </c>
      <c r="C44" s="52">
        <v>0.72916666666666663</v>
      </c>
      <c r="D44" s="52">
        <v>0.91666666666666663</v>
      </c>
      <c r="E44">
        <v>4.5</v>
      </c>
      <c r="F44" s="58">
        <v>36</v>
      </c>
      <c r="G44" s="53">
        <v>45</v>
      </c>
      <c r="H44" s="53">
        <f>F44*G44</f>
        <v>1620</v>
      </c>
      <c r="J44" s="53">
        <v>22.4</v>
      </c>
      <c r="K44" s="53">
        <f>F44*J44</f>
        <v>806.4</v>
      </c>
      <c r="M44" s="53">
        <v>30</v>
      </c>
      <c r="N44" s="53">
        <f t="shared" si="1"/>
        <v>1080</v>
      </c>
      <c r="P44" s="53">
        <v>21.25</v>
      </c>
      <c r="Q44" s="53">
        <f t="shared" si="3"/>
        <v>765</v>
      </c>
      <c r="S44" s="53">
        <v>22.5</v>
      </c>
      <c r="T44" s="53">
        <f t="shared" si="4"/>
        <v>810</v>
      </c>
    </row>
    <row r="45" spans="1:21" ht="13.5" thickBot="1" x14ac:dyDescent="0.25">
      <c r="I45" s="62">
        <f>H43+H44</f>
        <v>2520</v>
      </c>
      <c r="L45" s="62">
        <f>K43+K44</f>
        <v>1254.4000000000001</v>
      </c>
      <c r="O45" s="62">
        <f>N43+N44</f>
        <v>1680</v>
      </c>
      <c r="R45" s="62">
        <f>Q43+Q44</f>
        <v>1190</v>
      </c>
      <c r="U45" s="62">
        <f>T43+T44</f>
        <v>1260</v>
      </c>
    </row>
  </sheetData>
  <mergeCells count="5">
    <mergeCell ref="G1:I1"/>
    <mergeCell ref="J1:L1"/>
    <mergeCell ref="M1:O1"/>
    <mergeCell ref="P1:R1"/>
    <mergeCell ref="S1:U1"/>
  </mergeCells>
  <phoneticPr fontId="4" type="noConversion"/>
  <printOptions gridLines="1"/>
  <pageMargins left="0.25" right="0.25" top="0.75" bottom="0.75" header="0.3" footer="0.3"/>
  <pageSetup paperSize="17" orientation="landscape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Recap</vt:lpstr>
      <vt:lpstr>Grid Pricing</vt:lpstr>
      <vt:lpstr>Grid w Correct Hours</vt:lpstr>
    </vt:vector>
  </TitlesOfParts>
  <Company>City of Grand Junction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2017-02-28T17:46:32Z</cp:lastPrinted>
  <dcterms:created xsi:type="dcterms:W3CDTF">2008-02-19T19:19:50Z</dcterms:created>
  <dcterms:modified xsi:type="dcterms:W3CDTF">2017-03-01T15:27:01Z</dcterms:modified>
</cp:coreProperties>
</file>