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esktop\"/>
    </mc:Choice>
  </mc:AlternateContent>
  <bookViews>
    <workbookView xWindow="120" yWindow="135" windowWidth="18960" windowHeight="11205"/>
  </bookViews>
  <sheets>
    <sheet name="Table 1" sheetId="1" r:id="rId1"/>
    <sheet name="Council Report Summary" sheetId="2" r:id="rId2"/>
  </sheets>
  <calcPr calcId="171026"/>
</workbook>
</file>

<file path=xl/calcChain.xml><?xml version="1.0" encoding="utf-8"?>
<calcChain xmlns="http://schemas.openxmlformats.org/spreadsheetml/2006/main">
  <c r="L9" i="1" l="1"/>
  <c r="L11" i="1"/>
  <c r="L12" i="1"/>
  <c r="L13" i="1"/>
  <c r="K9" i="1"/>
  <c r="K10" i="1"/>
  <c r="K11" i="1"/>
  <c r="K12" i="1"/>
  <c r="K13" i="1"/>
  <c r="I9" i="1"/>
  <c r="I10" i="1"/>
  <c r="L10" i="1" s="1"/>
  <c r="I11" i="1"/>
  <c r="I12" i="1"/>
  <c r="I13" i="1"/>
  <c r="G9" i="1"/>
  <c r="G10" i="1"/>
  <c r="G11" i="1"/>
  <c r="G12" i="1"/>
  <c r="G13" i="1"/>
  <c r="K8" i="1" l="1"/>
  <c r="I8" i="1"/>
  <c r="G8" i="1"/>
  <c r="L8" i="1" s="1"/>
  <c r="C2" i="2" l="1"/>
</calcChain>
</file>

<file path=xl/sharedStrings.xml><?xml version="1.0" encoding="utf-8"?>
<sst xmlns="http://schemas.openxmlformats.org/spreadsheetml/2006/main" count="50" uniqueCount="39">
  <si>
    <t>Solicitation Recap</t>
  </si>
  <si>
    <t>2:30 P.M.</t>
  </si>
  <si>
    <r>
      <rPr>
        <sz val="11"/>
        <rFont val="Arial"/>
        <family val="2"/>
      </rPr>
      <t>Susan Hyatt</t>
    </r>
  </si>
  <si>
    <r>
      <rPr>
        <sz val="10"/>
        <rFont val="Arial"/>
        <family val="2"/>
      </rPr>
      <t>Addenda</t>
    </r>
  </si>
  <si>
    <t>Year/Make/Model</t>
  </si>
  <si>
    <t>Braun Northwest Inc-Chehalis, WA</t>
  </si>
  <si>
    <t>Frazer Ltd-Houston TX</t>
  </si>
  <si>
    <t>2018 Dodge Ram 5500 gas</t>
  </si>
  <si>
    <t>Front Range Fire Apparatus-Feedrick CO</t>
  </si>
  <si>
    <t>Rocky Mountain Emergency Vehicles - Denver,CO</t>
  </si>
  <si>
    <t>Company</t>
  </si>
  <si>
    <t>Total for Three Units</t>
  </si>
  <si>
    <t>2018 North Star 163-1 gas</t>
  </si>
  <si>
    <t>2018 F550 2018 AEV Module diesel</t>
  </si>
  <si>
    <t>Signed</t>
  </si>
  <si>
    <t>SOLICITATION NUMBER:</t>
  </si>
  <si>
    <t>SOLICITATION TITLE:</t>
  </si>
  <si>
    <t>OPENING DATE:</t>
  </si>
  <si>
    <t>OPENING TIME:</t>
  </si>
  <si>
    <t>BUYER:</t>
  </si>
  <si>
    <t>Company/Location</t>
  </si>
  <si>
    <t>Refuse Containers</t>
  </si>
  <si>
    <t>RFP-4470-18-SH</t>
  </si>
  <si>
    <t>Extended for 400</t>
  </si>
  <si>
    <t>Extended for 300</t>
  </si>
  <si>
    <t>96 Gallon Container w lids and all  hardware Unit Price</t>
  </si>
  <si>
    <t>64 Gal Container w lids and all hardware Unit Price</t>
  </si>
  <si>
    <t>Bilingual Brochures Unit Price</t>
  </si>
  <si>
    <t>Extended for 2000</t>
  </si>
  <si>
    <t>Grand Total for Prev 3 items</t>
  </si>
  <si>
    <t>NO BID</t>
  </si>
  <si>
    <t>Elliott Equipment Co - Commerce City CO</t>
  </si>
  <si>
    <t>Yes</t>
  </si>
  <si>
    <t>IPL Inc - Forsyth GA</t>
  </si>
  <si>
    <t>NO</t>
  </si>
  <si>
    <t>Otto Environmental - Charlotte NC</t>
  </si>
  <si>
    <t>Rehrig Pacific Co - Los Angeles CO</t>
  </si>
  <si>
    <t>Toter LLC - Statesville NC</t>
  </si>
  <si>
    <t>Kois Brothers - (NONRESPONSIVE: No Response Form)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</si>
</sst>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14" x14ac:knownFonts="1">
    <font>
      <sz val="10"/>
      <color rgb="FF000000"/>
      <name val="Times New Roman"/>
      <charset val="204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6"/>
      <color rgb="FF000000"/>
      <name val="Arial Black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ill="1" applyBorder="1" applyAlignment="1">
      <alignment horizontal="left" vertical="top"/>
    </xf>
    <xf numFmtId="164" fontId="6" fillId="0" borderId="20" xfId="0" applyNumberFormat="1" applyFont="1" applyFill="1" applyBorder="1" applyAlignment="1">
      <alignment vertical="top" wrapText="1"/>
    </xf>
    <xf numFmtId="164" fontId="6" fillId="0" borderId="21" xfId="0" applyNumberFormat="1" applyFont="1" applyFill="1" applyBorder="1" applyAlignment="1">
      <alignment vertical="top" wrapText="1"/>
    </xf>
    <xf numFmtId="0" fontId="0" fillId="0" borderId="25" xfId="0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165" fontId="0" fillId="0" borderId="0" xfId="0" applyNumberFormat="1" applyFill="1" applyBorder="1" applyAlignment="1">
      <alignment horizontal="left" vertical="top"/>
    </xf>
    <xf numFmtId="165" fontId="6" fillId="0" borderId="9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Fill="1" applyBorder="1" applyAlignment="1">
      <alignment horizontal="left" vertical="top"/>
    </xf>
    <xf numFmtId="165" fontId="6" fillId="0" borderId="0" xfId="0" applyNumberFormat="1" applyFont="1" applyFill="1" applyBorder="1" applyAlignment="1">
      <alignment horizontal="left" vertical="top"/>
    </xf>
    <xf numFmtId="165" fontId="6" fillId="0" borderId="24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vertical="top" wrapText="1"/>
    </xf>
    <xf numFmtId="165" fontId="6" fillId="0" borderId="30" xfId="0" applyNumberFormat="1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6" fillId="0" borderId="10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165" fontId="11" fillId="0" borderId="31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65" fontId="6" fillId="0" borderId="19" xfId="0" applyNumberFormat="1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6" fillId="0" borderId="33" xfId="0" applyNumberFormat="1" applyFont="1" applyFill="1" applyBorder="1" applyAlignment="1">
      <alignment vertical="top" wrapText="1"/>
    </xf>
    <xf numFmtId="165" fontId="6" fillId="0" borderId="6" xfId="0" applyNumberFormat="1" applyFont="1" applyFill="1" applyBorder="1" applyAlignment="1">
      <alignment horizontal="left" vertical="top" wrapText="1"/>
    </xf>
    <xf numFmtId="165" fontId="6" fillId="0" borderId="4" xfId="0" applyNumberFormat="1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6" fillId="0" borderId="36" xfId="0" applyNumberFormat="1" applyFont="1" applyFill="1" applyBorder="1" applyAlignment="1">
      <alignment vertical="top" wrapText="1"/>
    </xf>
    <xf numFmtId="165" fontId="6" fillId="0" borderId="18" xfId="0" applyNumberFormat="1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center" vertical="center" wrapText="1"/>
    </xf>
    <xf numFmtId="165" fontId="9" fillId="0" borderId="37" xfId="0" applyNumberFormat="1" applyFont="1" applyFill="1" applyBorder="1" applyAlignment="1">
      <alignment horizontal="left" vertical="top"/>
    </xf>
    <xf numFmtId="0" fontId="3" fillId="0" borderId="38" xfId="0" applyFont="1" applyFill="1" applyBorder="1" applyAlignment="1">
      <alignment horizontal="center" vertical="top" wrapText="1"/>
    </xf>
    <xf numFmtId="0" fontId="6" fillId="0" borderId="39" xfId="0" applyFont="1" applyFill="1" applyBorder="1" applyAlignment="1">
      <alignment horizontal="left" vertical="top" wrapText="1"/>
    </xf>
    <xf numFmtId="0" fontId="6" fillId="0" borderId="40" xfId="0" applyFont="1" applyFill="1" applyBorder="1" applyAlignment="1">
      <alignment horizontal="left" vertical="top" wrapText="1"/>
    </xf>
    <xf numFmtId="165" fontId="6" fillId="0" borderId="8" xfId="0" applyNumberFormat="1" applyFont="1" applyFill="1" applyBorder="1" applyAlignment="1">
      <alignment horizontal="left" vertical="top" wrapText="1"/>
    </xf>
    <xf numFmtId="165" fontId="6" fillId="0" borderId="3" xfId="0" applyNumberFormat="1" applyFont="1" applyFill="1" applyBorder="1" applyAlignment="1">
      <alignment vertical="top" wrapText="1"/>
    </xf>
    <xf numFmtId="165" fontId="6" fillId="0" borderId="41" xfId="0" applyNumberFormat="1" applyFont="1" applyFill="1" applyBorder="1" applyAlignment="1">
      <alignment vertical="top" wrapText="1"/>
    </xf>
    <xf numFmtId="165" fontId="6" fillId="0" borderId="10" xfId="0" applyNumberFormat="1" applyFont="1" applyFill="1" applyBorder="1" applyAlignment="1">
      <alignment horizontal="left" vertical="top" wrapText="1"/>
    </xf>
    <xf numFmtId="165" fontId="13" fillId="0" borderId="8" xfId="0" applyNumberFormat="1" applyFont="1" applyFill="1" applyBorder="1" applyAlignment="1">
      <alignment horizontal="left" vertical="top" wrapText="1"/>
    </xf>
    <xf numFmtId="165" fontId="13" fillId="0" borderId="10" xfId="0" applyNumberFormat="1" applyFont="1" applyFill="1" applyBorder="1" applyAlignment="1">
      <alignment vertical="top" wrapText="1"/>
    </xf>
    <xf numFmtId="165" fontId="13" fillId="0" borderId="10" xfId="0" applyNumberFormat="1" applyFont="1" applyFill="1" applyBorder="1" applyAlignment="1">
      <alignment horizontal="left" vertical="top" wrapText="1"/>
    </xf>
    <xf numFmtId="165" fontId="13" fillId="0" borderId="6" xfId="0" applyNumberFormat="1" applyFont="1" applyFill="1" applyBorder="1" applyAlignment="1">
      <alignment horizontal="left" vertical="top" wrapText="1"/>
    </xf>
    <xf numFmtId="165" fontId="13" fillId="0" borderId="18" xfId="0" applyNumberFormat="1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165" fontId="2" fillId="0" borderId="5" xfId="0" applyNumberFormat="1" applyFont="1" applyFill="1" applyBorder="1" applyAlignment="1">
      <alignment horizontal="left" vertical="center" wrapText="1"/>
    </xf>
    <xf numFmtId="165" fontId="2" fillId="0" borderId="18" xfId="0" applyNumberFormat="1" applyFont="1" applyFill="1" applyBorder="1" applyAlignment="1">
      <alignment horizontal="left" vertical="center" wrapText="1"/>
    </xf>
    <xf numFmtId="165" fontId="2" fillId="0" borderId="8" xfId="0" applyNumberFormat="1" applyFont="1" applyFill="1" applyBorder="1" applyAlignment="1">
      <alignment horizontal="left" vertical="top" wrapText="1"/>
    </xf>
    <xf numFmtId="165" fontId="2" fillId="0" borderId="19" xfId="0" applyNumberFormat="1" applyFont="1" applyFill="1" applyBorder="1" applyAlignment="1">
      <alignment horizontal="left" vertical="top" wrapText="1"/>
    </xf>
    <xf numFmtId="14" fontId="4" fillId="0" borderId="8" xfId="0" applyNumberFormat="1" applyFont="1" applyFill="1" applyBorder="1" applyAlignment="1">
      <alignment horizontal="left" vertical="top" wrapText="1"/>
    </xf>
    <xf numFmtId="0" fontId="4" fillId="0" borderId="8" xfId="0" applyNumberFormat="1" applyFont="1" applyFill="1" applyBorder="1" applyAlignment="1">
      <alignment horizontal="left" vertical="top" wrapText="1"/>
    </xf>
    <xf numFmtId="0" fontId="4" fillId="0" borderId="19" xfId="0" applyNumberFormat="1" applyFont="1" applyFill="1" applyBorder="1" applyAlignment="1">
      <alignment horizontal="left" vertical="top" wrapText="1"/>
    </xf>
    <xf numFmtId="165" fontId="2" fillId="0" borderId="29" xfId="0" applyNumberFormat="1" applyFont="1" applyFill="1" applyBorder="1" applyAlignment="1">
      <alignment horizontal="left" vertical="top" wrapText="1"/>
    </xf>
    <xf numFmtId="165" fontId="2" fillId="0" borderId="34" xfId="0" applyNumberFormat="1" applyFont="1" applyFill="1" applyBorder="1" applyAlignment="1">
      <alignment horizontal="left" vertical="top" wrapText="1"/>
    </xf>
    <xf numFmtId="165" fontId="2" fillId="0" borderId="35" xfId="0" applyNumberFormat="1" applyFont="1" applyFill="1" applyBorder="1" applyAlignment="1">
      <alignment horizontal="left" vertical="top" wrapText="1"/>
    </xf>
    <xf numFmtId="165" fontId="6" fillId="0" borderId="42" xfId="0" applyNumberFormat="1" applyFont="1" applyFill="1" applyBorder="1" applyAlignment="1">
      <alignment horizontal="left" vertical="top" wrapText="1"/>
    </xf>
    <xf numFmtId="165" fontId="6" fillId="0" borderId="43" xfId="0" applyNumberFormat="1" applyFont="1" applyFill="1" applyBorder="1" applyAlignment="1">
      <alignment horizontal="left" vertical="top" wrapText="1"/>
    </xf>
    <xf numFmtId="165" fontId="6" fillId="0" borderId="44" xfId="0" applyNumberFormat="1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219075</xdr:rowOff>
    </xdr:from>
    <xdr:to>
      <xdr:col>1</xdr:col>
      <xdr:colOff>1722621</xdr:colOff>
      <xdr:row>3</xdr:row>
      <xdr:rowOff>135255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19075"/>
          <a:ext cx="183501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B1" sqref="B1:B6"/>
    </sheetView>
  </sheetViews>
  <sheetFormatPr defaultRowHeight="12.75" x14ac:dyDescent="0.2"/>
  <cols>
    <col min="1" max="1" width="4.5" customWidth="1"/>
    <col min="2" max="2" width="34.1640625" customWidth="1"/>
    <col min="3" max="3" width="4.83203125" customWidth="1"/>
    <col min="4" max="4" width="5.5" customWidth="1"/>
    <col min="5" max="5" width="11.33203125" customWidth="1"/>
    <col min="6" max="6" width="13.1640625" style="6" customWidth="1"/>
    <col min="7" max="7" width="15.33203125" style="6" customWidth="1"/>
    <col min="8" max="8" width="12.33203125" style="6" customWidth="1"/>
    <col min="9" max="9" width="13.6640625" style="6" customWidth="1"/>
    <col min="10" max="16" width="12.6640625" style="6" customWidth="1"/>
    <col min="17" max="17" width="16.6640625" style="14" customWidth="1"/>
    <col min="18" max="18" width="10" style="6" customWidth="1"/>
  </cols>
  <sheetData>
    <row r="1" spans="1:18" ht="18" customHeight="1" thickBot="1" x14ac:dyDescent="0.25">
      <c r="A1" s="70"/>
      <c r="B1" s="76"/>
      <c r="C1" s="50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8" ht="21" customHeight="1" x14ac:dyDescent="0.2">
      <c r="A2" s="71"/>
      <c r="B2" s="77"/>
      <c r="C2" s="53" t="s">
        <v>16</v>
      </c>
      <c r="D2" s="53"/>
      <c r="E2" s="53"/>
      <c r="F2" s="57" t="s">
        <v>21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8" ht="18" customHeight="1" x14ac:dyDescent="0.2">
      <c r="A3" s="71"/>
      <c r="B3" s="77"/>
      <c r="C3" s="54" t="s">
        <v>15</v>
      </c>
      <c r="D3" s="54"/>
      <c r="E3" s="54"/>
      <c r="F3" s="59" t="s">
        <v>22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60"/>
    </row>
    <row r="4" spans="1:18" ht="18" customHeight="1" x14ac:dyDescent="0.2">
      <c r="A4" s="71"/>
      <c r="B4" s="77"/>
      <c r="C4" s="55" t="s">
        <v>17</v>
      </c>
      <c r="D4" s="55"/>
      <c r="E4" s="55"/>
      <c r="F4" s="61">
        <v>43179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3"/>
    </row>
    <row r="5" spans="1:18" ht="18" customHeight="1" x14ac:dyDescent="0.2">
      <c r="A5" s="71"/>
      <c r="B5" s="77"/>
      <c r="C5" s="55" t="s">
        <v>18</v>
      </c>
      <c r="D5" s="55"/>
      <c r="E5" s="55"/>
      <c r="F5" s="59" t="s">
        <v>1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60"/>
    </row>
    <row r="6" spans="1:18" ht="18" customHeight="1" thickBot="1" x14ac:dyDescent="0.25">
      <c r="A6" s="72"/>
      <c r="B6" s="78"/>
      <c r="C6" s="56" t="s">
        <v>19</v>
      </c>
      <c r="D6" s="56"/>
      <c r="E6" s="56"/>
      <c r="F6" s="64" t="s">
        <v>2</v>
      </c>
      <c r="G6" s="64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8" ht="73.5" customHeight="1" x14ac:dyDescent="0.2">
      <c r="A7" s="3"/>
      <c r="B7" s="20" t="s">
        <v>20</v>
      </c>
      <c r="C7" s="73" t="s">
        <v>14</v>
      </c>
      <c r="D7" s="74"/>
      <c r="E7" s="34" t="s">
        <v>3</v>
      </c>
      <c r="F7" s="24" t="s">
        <v>25</v>
      </c>
      <c r="G7" s="29" t="s">
        <v>23</v>
      </c>
      <c r="H7" s="25" t="s">
        <v>26</v>
      </c>
      <c r="I7" s="25" t="s">
        <v>24</v>
      </c>
      <c r="J7" s="25" t="s">
        <v>27</v>
      </c>
      <c r="K7" s="25" t="s">
        <v>28</v>
      </c>
      <c r="L7" s="25" t="s">
        <v>29</v>
      </c>
      <c r="M7" s="32"/>
      <c r="N7" s="25"/>
      <c r="O7" s="25"/>
      <c r="P7" s="25"/>
      <c r="Q7" s="33"/>
      <c r="R7" s="11"/>
    </row>
    <row r="8" spans="1:18" ht="24" customHeight="1" x14ac:dyDescent="0.2">
      <c r="A8" s="1">
        <v>1</v>
      </c>
      <c r="B8" s="23" t="s">
        <v>31</v>
      </c>
      <c r="C8" s="75" t="s">
        <v>32</v>
      </c>
      <c r="D8" s="47"/>
      <c r="E8" s="35" t="s">
        <v>32</v>
      </c>
      <c r="F8" s="7">
        <v>57.73</v>
      </c>
      <c r="G8" s="28">
        <f>F8*400</f>
        <v>23092</v>
      </c>
      <c r="H8" s="15">
        <v>53.98</v>
      </c>
      <c r="I8" s="15">
        <f>H8*300</f>
        <v>16193.999999999998</v>
      </c>
      <c r="J8" s="15">
        <v>1.5</v>
      </c>
      <c r="K8" s="15">
        <f>J8*2000</f>
        <v>3000</v>
      </c>
      <c r="L8" s="31">
        <f>G8+I8+K8</f>
        <v>42286</v>
      </c>
      <c r="M8" s="15"/>
      <c r="N8" s="15"/>
      <c r="O8" s="26"/>
      <c r="P8" s="15"/>
      <c r="Q8" s="33"/>
      <c r="R8" s="8"/>
    </row>
    <row r="9" spans="1:18" ht="24" customHeight="1" x14ac:dyDescent="0.2">
      <c r="A9" s="1">
        <v>2</v>
      </c>
      <c r="B9" s="21" t="s">
        <v>33</v>
      </c>
      <c r="C9" s="46" t="s">
        <v>32</v>
      </c>
      <c r="D9" s="47"/>
      <c r="E9" s="35" t="s">
        <v>32</v>
      </c>
      <c r="F9" s="7">
        <v>52.26</v>
      </c>
      <c r="G9" s="38">
        <f t="shared" ref="G9:G13" si="0">F9*400</f>
        <v>20904</v>
      </c>
      <c r="H9" s="39">
        <v>42.51</v>
      </c>
      <c r="I9" s="39">
        <f t="shared" ref="I9:I13" si="1">H9*300</f>
        <v>12753</v>
      </c>
      <c r="J9" s="15">
        <v>0.5</v>
      </c>
      <c r="K9" s="15">
        <f t="shared" ref="K9:K13" si="2">J9*2000</f>
        <v>1000</v>
      </c>
      <c r="L9" s="31">
        <f t="shared" ref="L9:L13" si="3">G9+I9+K9</f>
        <v>34657</v>
      </c>
      <c r="M9" s="15"/>
      <c r="N9" s="15"/>
      <c r="O9" s="26"/>
      <c r="P9" s="30"/>
      <c r="Q9" s="31"/>
      <c r="R9" s="8"/>
    </row>
    <row r="10" spans="1:18" ht="24" customHeight="1" x14ac:dyDescent="0.2">
      <c r="A10" s="1">
        <v>3</v>
      </c>
      <c r="B10" s="4" t="s">
        <v>38</v>
      </c>
      <c r="C10" s="46" t="s">
        <v>34</v>
      </c>
      <c r="D10" s="47"/>
      <c r="E10" s="35" t="s">
        <v>34</v>
      </c>
      <c r="F10" s="41">
        <v>57.59</v>
      </c>
      <c r="G10" s="42">
        <f t="shared" si="0"/>
        <v>23036</v>
      </c>
      <c r="H10" s="43">
        <v>54.89</v>
      </c>
      <c r="I10" s="42">
        <f t="shared" si="1"/>
        <v>16467</v>
      </c>
      <c r="J10" s="44"/>
      <c r="K10" s="42">
        <f t="shared" si="2"/>
        <v>0</v>
      </c>
      <c r="L10" s="45">
        <f t="shared" si="3"/>
        <v>39503</v>
      </c>
      <c r="M10" s="27"/>
      <c r="N10" s="67"/>
      <c r="O10" s="68"/>
      <c r="P10" s="69"/>
      <c r="Q10" s="22"/>
      <c r="R10" s="8"/>
    </row>
    <row r="11" spans="1:18" ht="24" customHeight="1" x14ac:dyDescent="0.2">
      <c r="A11" s="1">
        <v>4</v>
      </c>
      <c r="B11" s="4" t="s">
        <v>35</v>
      </c>
      <c r="C11" s="46" t="s">
        <v>32</v>
      </c>
      <c r="D11" s="47"/>
      <c r="E11" s="35" t="s">
        <v>32</v>
      </c>
      <c r="F11" s="37">
        <v>49.7</v>
      </c>
      <c r="G11" s="15">
        <f t="shared" si="0"/>
        <v>19880</v>
      </c>
      <c r="H11" s="40">
        <v>46.93</v>
      </c>
      <c r="I11" s="15">
        <f t="shared" si="1"/>
        <v>14079</v>
      </c>
      <c r="J11" s="7">
        <v>0.25</v>
      </c>
      <c r="K11" s="15">
        <f t="shared" si="2"/>
        <v>500</v>
      </c>
      <c r="L11" s="31">
        <f t="shared" si="3"/>
        <v>34459</v>
      </c>
      <c r="M11" s="7"/>
      <c r="N11" s="7"/>
      <c r="O11" s="7"/>
      <c r="P11" s="7"/>
      <c r="Q11" s="22"/>
      <c r="R11" s="8"/>
    </row>
    <row r="12" spans="1:18" ht="24" customHeight="1" x14ac:dyDescent="0.2">
      <c r="A12" s="1">
        <v>5</v>
      </c>
      <c r="B12" s="4" t="s">
        <v>36</v>
      </c>
      <c r="C12" s="46" t="s">
        <v>30</v>
      </c>
      <c r="D12" s="47"/>
      <c r="E12" s="35" t="s">
        <v>30</v>
      </c>
      <c r="F12" s="37" t="s">
        <v>30</v>
      </c>
      <c r="G12" s="15" t="e">
        <f t="shared" si="0"/>
        <v>#VALUE!</v>
      </c>
      <c r="H12" s="40"/>
      <c r="I12" s="15">
        <f t="shared" si="1"/>
        <v>0</v>
      </c>
      <c r="J12" s="7"/>
      <c r="K12" s="15">
        <f t="shared" si="2"/>
        <v>0</v>
      </c>
      <c r="L12" s="31" t="e">
        <f t="shared" si="3"/>
        <v>#VALUE!</v>
      </c>
      <c r="M12" s="7"/>
      <c r="N12" s="7"/>
      <c r="O12" s="7"/>
      <c r="P12" s="7"/>
      <c r="Q12" s="22"/>
      <c r="R12" s="8"/>
    </row>
    <row r="13" spans="1:18" ht="37.5" customHeight="1" x14ac:dyDescent="0.2">
      <c r="A13" s="1">
        <v>6</v>
      </c>
      <c r="B13" s="4" t="s">
        <v>37</v>
      </c>
      <c r="C13" s="46" t="s">
        <v>32</v>
      </c>
      <c r="D13" s="47"/>
      <c r="E13" s="35" t="s">
        <v>32</v>
      </c>
      <c r="F13" s="37">
        <v>50.54</v>
      </c>
      <c r="G13" s="15">
        <f t="shared" si="0"/>
        <v>20216</v>
      </c>
      <c r="H13" s="40">
        <v>41.26</v>
      </c>
      <c r="I13" s="15">
        <f t="shared" si="1"/>
        <v>12378</v>
      </c>
      <c r="J13" s="7">
        <v>0</v>
      </c>
      <c r="K13" s="15">
        <f t="shared" si="2"/>
        <v>0</v>
      </c>
      <c r="L13" s="31">
        <f t="shared" si="3"/>
        <v>32594</v>
      </c>
      <c r="M13" s="7"/>
      <c r="N13" s="7"/>
      <c r="O13" s="7"/>
      <c r="P13" s="7"/>
      <c r="Q13" s="22"/>
      <c r="R13" s="8"/>
    </row>
    <row r="14" spans="1:18" ht="18.75" customHeight="1" x14ac:dyDescent="0.2">
      <c r="A14" s="1">
        <v>7</v>
      </c>
      <c r="B14" s="4"/>
      <c r="C14" s="46"/>
      <c r="D14" s="47"/>
      <c r="E14" s="35"/>
      <c r="F14" s="7"/>
      <c r="G14" s="27"/>
      <c r="H14" s="27"/>
      <c r="I14" s="27"/>
      <c r="J14" s="7"/>
      <c r="K14" s="7"/>
      <c r="L14" s="7"/>
      <c r="M14" s="7"/>
      <c r="N14" s="7"/>
      <c r="O14" s="7"/>
      <c r="P14" s="7"/>
      <c r="Q14" s="22"/>
      <c r="R14" s="8"/>
    </row>
    <row r="15" spans="1:18" ht="18.75" customHeight="1" x14ac:dyDescent="0.2">
      <c r="A15" s="1">
        <v>8</v>
      </c>
      <c r="B15" s="4"/>
      <c r="C15" s="46"/>
      <c r="D15" s="47"/>
      <c r="E15" s="3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22"/>
      <c r="R15" s="8"/>
    </row>
    <row r="16" spans="1:18" ht="18.75" customHeight="1" x14ac:dyDescent="0.2">
      <c r="A16" s="1">
        <v>9</v>
      </c>
      <c r="B16" s="4"/>
      <c r="C16" s="46"/>
      <c r="D16" s="47"/>
      <c r="E16" s="3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22"/>
      <c r="R16" s="8"/>
    </row>
    <row r="17" spans="1:18" ht="18.75" customHeight="1" x14ac:dyDescent="0.2">
      <c r="A17" s="1">
        <v>10</v>
      </c>
      <c r="B17" s="4"/>
      <c r="C17" s="46"/>
      <c r="D17" s="47"/>
      <c r="E17" s="3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22"/>
      <c r="R17" s="8"/>
    </row>
    <row r="18" spans="1:18" ht="18.75" customHeight="1" x14ac:dyDescent="0.2">
      <c r="A18" s="1">
        <v>11</v>
      </c>
      <c r="B18" s="4"/>
      <c r="C18" s="46"/>
      <c r="D18" s="47"/>
      <c r="E18" s="3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22"/>
      <c r="R18" s="8"/>
    </row>
    <row r="19" spans="1:18" ht="18" customHeight="1" x14ac:dyDescent="0.2">
      <c r="A19" s="1"/>
      <c r="B19" s="4"/>
      <c r="C19" s="46"/>
      <c r="D19" s="47"/>
      <c r="E19" s="35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22"/>
      <c r="R19" s="8"/>
    </row>
    <row r="20" spans="1:18" ht="18" customHeight="1" x14ac:dyDescent="0.2">
      <c r="A20" s="1"/>
      <c r="B20" s="4"/>
      <c r="C20" s="46"/>
      <c r="D20" s="47"/>
      <c r="E20" s="35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22"/>
      <c r="R20" s="9"/>
    </row>
    <row r="21" spans="1:18" ht="18" customHeight="1" x14ac:dyDescent="0.2">
      <c r="A21" s="1"/>
      <c r="B21" s="4"/>
      <c r="C21" s="46"/>
      <c r="D21" s="47"/>
      <c r="E21" s="35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22"/>
      <c r="R21" s="9"/>
    </row>
    <row r="22" spans="1:18" ht="18" customHeight="1" x14ac:dyDescent="0.2">
      <c r="A22" s="1"/>
      <c r="B22" s="4"/>
      <c r="C22" s="46"/>
      <c r="D22" s="47"/>
      <c r="E22" s="35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22"/>
      <c r="R22" s="9"/>
    </row>
    <row r="23" spans="1:18" ht="18" customHeight="1" x14ac:dyDescent="0.2">
      <c r="A23" s="1"/>
      <c r="B23" s="4"/>
      <c r="C23" s="46"/>
      <c r="D23" s="47"/>
      <c r="E23" s="35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22"/>
      <c r="R23" s="9"/>
    </row>
    <row r="24" spans="1:18" ht="18" customHeight="1" x14ac:dyDescent="0.2">
      <c r="A24" s="1"/>
      <c r="B24" s="4"/>
      <c r="C24" s="46"/>
      <c r="D24" s="47"/>
      <c r="E24" s="35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22"/>
    </row>
    <row r="25" spans="1:18" ht="18" customHeight="1" thickBot="1" x14ac:dyDescent="0.25">
      <c r="A25" s="2"/>
      <c r="B25" s="5"/>
      <c r="C25" s="48"/>
      <c r="D25" s="49"/>
      <c r="E25" s="36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3"/>
    </row>
  </sheetData>
  <mergeCells count="33">
    <mergeCell ref="N10:P10"/>
    <mergeCell ref="A1:A6"/>
    <mergeCell ref="C7:D7"/>
    <mergeCell ref="C8:D8"/>
    <mergeCell ref="C9:D9"/>
    <mergeCell ref="B1:B6"/>
    <mergeCell ref="C25:D25"/>
    <mergeCell ref="C1:Q1"/>
    <mergeCell ref="C2:E2"/>
    <mergeCell ref="C3:E3"/>
    <mergeCell ref="C4:E4"/>
    <mergeCell ref="C5:E5"/>
    <mergeCell ref="C6:E6"/>
    <mergeCell ref="F2:Q2"/>
    <mergeCell ref="F3:Q3"/>
    <mergeCell ref="F4:Q4"/>
    <mergeCell ref="F5:Q5"/>
    <mergeCell ref="F6:Q6"/>
    <mergeCell ref="C21:D21"/>
    <mergeCell ref="C22:D22"/>
    <mergeCell ref="C23:D23"/>
    <mergeCell ref="C18:D18"/>
    <mergeCell ref="C24:D24"/>
    <mergeCell ref="C19:D19"/>
    <mergeCell ref="C20:D20"/>
    <mergeCell ref="C15:D15"/>
    <mergeCell ref="C16:D16"/>
    <mergeCell ref="C17:D17"/>
    <mergeCell ref="C12:D12"/>
    <mergeCell ref="C13:D13"/>
    <mergeCell ref="C14:D14"/>
    <mergeCell ref="C10:D10"/>
    <mergeCell ref="C11:D11"/>
  </mergeCells>
  <pageMargins left="0.25" right="0.25" top="0.75" bottom="0.25" header="0.3" footer="0.3"/>
  <pageSetup paperSize="1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8" sqref="A8"/>
    </sheetView>
  </sheetViews>
  <sheetFormatPr defaultRowHeight="12.75" x14ac:dyDescent="0.2"/>
  <cols>
    <col min="1" max="1" width="51.33203125" customWidth="1"/>
    <col min="2" max="2" width="35.5" customWidth="1"/>
    <col min="3" max="3" width="22.33203125" customWidth="1"/>
  </cols>
  <sheetData>
    <row r="1" spans="1:3" ht="21" customHeight="1" x14ac:dyDescent="0.2">
      <c r="A1" s="17" t="s">
        <v>10</v>
      </c>
      <c r="B1" s="18" t="s">
        <v>4</v>
      </c>
      <c r="C1" s="19" t="s">
        <v>11</v>
      </c>
    </row>
    <row r="2" spans="1:3" ht="15.75" customHeight="1" x14ac:dyDescent="0.2">
      <c r="A2" s="16" t="s">
        <v>5</v>
      </c>
      <c r="B2" s="12" t="s">
        <v>12</v>
      </c>
      <c r="C2" s="15">
        <f>599388-(2440*3)-(3100*3)</f>
        <v>582768</v>
      </c>
    </row>
    <row r="3" spans="1:3" ht="15.75" customHeight="1" x14ac:dyDescent="0.2">
      <c r="A3" s="4" t="s">
        <v>6</v>
      </c>
      <c r="B3" s="12" t="s">
        <v>7</v>
      </c>
      <c r="C3" s="15">
        <v>656700</v>
      </c>
    </row>
    <row r="4" spans="1:3" ht="15.75" customHeight="1" x14ac:dyDescent="0.2">
      <c r="A4" s="4" t="s">
        <v>8</v>
      </c>
      <c r="B4" s="12" t="s">
        <v>13</v>
      </c>
      <c r="C4" s="15">
        <v>609489</v>
      </c>
    </row>
    <row r="5" spans="1:3" ht="15.75" customHeight="1" x14ac:dyDescent="0.2">
      <c r="A5" s="4" t="s">
        <v>9</v>
      </c>
      <c r="B5" s="12" t="s">
        <v>7</v>
      </c>
      <c r="C5" s="15">
        <v>594750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Council Report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Duane Hoff Jr.</dc:creator>
  <cp:keywords/>
  <dc:description/>
  <cp:lastModifiedBy>Susan Hyatt</cp:lastModifiedBy>
  <cp:revision/>
  <cp:lastPrinted>2018-03-22T18:57:06Z</cp:lastPrinted>
  <dcterms:created xsi:type="dcterms:W3CDTF">2014-09-24T15:58:06Z</dcterms:created>
  <dcterms:modified xsi:type="dcterms:W3CDTF">2018-04-18T18:49:39Z</dcterms:modified>
  <cp:category/>
  <cp:contentStatus/>
</cp:coreProperties>
</file>