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C:\Users\duaneh\Desktop\desktop\Kannah Creek Intake and-or Purdy Mesa Flowline Rehabilitation\"/>
    </mc:Choice>
  </mc:AlternateContent>
  <xr:revisionPtr revIDLastSave="0" documentId="8_{B2C71F2A-53DE-45B1-B7EB-EB11C743DE41}" xr6:coauthVersionLast="31" xr6:coauthVersionMax="31" xr10:uidLastSave="{00000000-0000-0000-0000-000000000000}"/>
  <bookViews>
    <workbookView xWindow="-15" yWindow="3450" windowWidth="12270" windowHeight="3495" tabRatio="675" xr2:uid="{00000000-000D-0000-FFFF-FFFF00000000}"/>
  </bookViews>
  <sheets>
    <sheet name="Instructions" sheetId="37" r:id="rId1"/>
    <sheet name="BID ALT 1 - KC" sheetId="2" r:id="rId2"/>
    <sheet name="BID ALT 2 - PMFL REPLACEMENT" sheetId="30" r:id="rId3"/>
    <sheet name="BID ALT 3 - PMFL TANK" sheetId="34" r:id="rId4"/>
    <sheet name="Bid Sch_Add Alt 3" sheetId="35" state="hidden" r:id="rId5"/>
    <sheet name="Bid Summary" sheetId="36" r:id="rId6"/>
  </sheets>
  <externalReferences>
    <externalReference r:id="rId7"/>
  </externalReferences>
  <definedNames>
    <definedName name="_Set1">#REF!</definedName>
    <definedName name="Account">#REF!</definedName>
    <definedName name="Account2">#REF!</definedName>
    <definedName name="Account3">#REF!</definedName>
    <definedName name="Account4">#REF!</definedName>
    <definedName name="Account5">#REF!</definedName>
    <definedName name="Act_1">#REF!</definedName>
    <definedName name="Ads">#REF!</definedName>
    <definedName name="Approver">#REF!</definedName>
    <definedName name="Award">#REF!</definedName>
    <definedName name="Awarder">#REF!</definedName>
    <definedName name="BOtoCC">#REF!</definedName>
    <definedName name="CC_Date">#REF!</definedName>
    <definedName name="CFP" localSheetId="2">#REF!</definedName>
    <definedName name="CFP" localSheetId="3">#REF!</definedName>
    <definedName name="CFP" localSheetId="4">#REF!</definedName>
    <definedName name="CFP">#REF!</definedName>
    <definedName name="CO">#REF!</definedName>
    <definedName name="Columns" localSheetId="2">'BID ALT 2 - PMFL REPLACEMENT'!#REF!</definedName>
    <definedName name="Columns" localSheetId="3">'BID ALT 3 - PMFL TANK'!#REF!</definedName>
    <definedName name="Columns" localSheetId="4">'Bid Sch_Add Alt 3'!#REF!</definedName>
    <definedName name="Columns">'BID ALT 1 - KC'!#REF!</definedName>
    <definedName name="Consultant">#REF!</definedName>
    <definedName name="Contract_Date">#REF!</definedName>
    <definedName name="Contract_Original">#REF!</definedName>
    <definedName name="Contractor">#REF!</definedName>
    <definedName name="Ctr_address">#REF!</definedName>
    <definedName name="Current">#REF!</definedName>
    <definedName name="Current_Days">#REF!</definedName>
    <definedName name="Date">#REF!</definedName>
    <definedName name="DayCode" localSheetId="2">#REF!</definedName>
    <definedName name="DayCode" localSheetId="3">#REF!</definedName>
    <definedName name="DayCode" localSheetId="4">#REF!</definedName>
    <definedName name="DayCode">#REF!</definedName>
    <definedName name="Days">#REF!</definedName>
    <definedName name="Days_Orig">#REF!</definedName>
    <definedName name="DayUnit">#REF!</definedName>
    <definedName name="DJ">#REF!</definedName>
    <definedName name="End">#REF!</definedName>
    <definedName name="Engineer">#REF!</definedName>
    <definedName name="Final_sw" localSheetId="2">#REF!</definedName>
    <definedName name="Final_sw" localSheetId="3">#REF!</definedName>
    <definedName name="Final_sw" localSheetId="4">#REF!</definedName>
    <definedName name="Final_sw">#REF!</definedName>
    <definedName name="Finish">#REF!</definedName>
    <definedName name="Inspector">#REF!</definedName>
    <definedName name="LEVEL1">#REF!</definedName>
    <definedName name="LEVEL2">#REF!</definedName>
    <definedName name="LEVEL3">#REF!</definedName>
    <definedName name="LEVEL4">#REF!</definedName>
    <definedName name="Multisite" localSheetId="2">'BID ALT 2 - PMFL REPLACEMENT'!#REF!</definedName>
    <definedName name="Multisite" localSheetId="3">'BID ALT 3 - PMFL TANK'!#REF!</definedName>
    <definedName name="Multisite" localSheetId="4">'Bid Sch_Add Alt 3'!#REF!</definedName>
    <definedName name="Multisite">'BID ALT 1 - KC'!#REF!</definedName>
    <definedName name="NFP_ad" localSheetId="2">#REF!</definedName>
    <definedName name="NFP_ad" localSheetId="3">#REF!</definedName>
    <definedName name="NFP_ad" localSheetId="4">#REF!</definedName>
    <definedName name="NFP_ad">#REF!</definedName>
    <definedName name="Opening">#REF!</definedName>
    <definedName name="Original">#REF!</definedName>
    <definedName name="Pay_Estimate_No.">#REF!</definedName>
    <definedName name="PE">#REF!</definedName>
    <definedName name="PO">#REF!</definedName>
    <definedName name="PR" localSheetId="2">#REF!</definedName>
    <definedName name="PR" localSheetId="3">#REF!</definedName>
    <definedName name="PR" localSheetId="4">#REF!</definedName>
    <definedName name="PR">#REF!</definedName>
    <definedName name="_xlnm.Print_Area" localSheetId="1">'BID ALT 1 - KC'!$A$10:$H$204</definedName>
    <definedName name="_xlnm.Print_Area" localSheetId="2">'BID ALT 2 - PMFL REPLACEMENT'!$A$10:$H$67</definedName>
    <definedName name="_xlnm.Print_Area" localSheetId="3">'BID ALT 3 - PMFL TANK'!$A$10:$H$66</definedName>
    <definedName name="_xlnm.Print_Area" localSheetId="4">'Bid Sch_Add Alt 3'!$A$10:$H$17</definedName>
    <definedName name="_xlnm.Print_Titles" localSheetId="1">'BID ALT 1 - KC'!$1:$9</definedName>
    <definedName name="_xlnm.Print_Titles" localSheetId="2">'BID ALT 2 - PMFL REPLACEMENT'!$2:$9</definedName>
    <definedName name="_xlnm.Print_Titles" localSheetId="3">'BID ALT 3 - PMFL TANK'!$2:$9</definedName>
    <definedName name="_xlnm.Print_Titles" localSheetId="4">'Bid Sch_Add Alt 3'!$2:$9</definedName>
    <definedName name="Project">#REF!</definedName>
    <definedName name="Retainage">#REF!</definedName>
    <definedName name="Start">#REF!</definedName>
    <definedName name="Std">#REF!</definedName>
    <definedName name="Surety">#REF!</definedName>
    <definedName name="Surety_address">#REF!</definedName>
    <definedName name="Table1">#REF!</definedName>
    <definedName name="time">'[1]Project Data'!$B$8</definedName>
    <definedName name="Total_Earned">#REF!</definedName>
    <definedName name="Total_Paid">#REF!</definedName>
  </definedNames>
  <calcPr calcId="179017"/>
</workbook>
</file>

<file path=xl/calcChain.xml><?xml version="1.0" encoding="utf-8"?>
<calcChain xmlns="http://schemas.openxmlformats.org/spreadsheetml/2006/main">
  <c r="E10" i="36" l="1"/>
  <c r="E11" i="36"/>
  <c r="E9" i="36"/>
  <c r="A1" i="37"/>
  <c r="A65" i="34" l="1"/>
  <c r="A62" i="34"/>
  <c r="A66" i="30"/>
  <c r="A63" i="30"/>
  <c r="A203" i="2"/>
  <c r="E200" i="2"/>
  <c r="G56" i="34"/>
  <c r="G57" i="34"/>
  <c r="G58" i="34"/>
  <c r="G59" i="34"/>
  <c r="G60" i="34"/>
  <c r="G61" i="34"/>
  <c r="G57" i="30"/>
  <c r="G58" i="30"/>
  <c r="G59" i="30"/>
  <c r="G60" i="30"/>
  <c r="G61" i="30"/>
  <c r="G62" i="30"/>
  <c r="D51" i="2"/>
  <c r="D46" i="2"/>
  <c r="D22" i="2"/>
  <c r="D16" i="2"/>
  <c r="D14"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B11" i="2"/>
  <c r="B12" i="2" s="1"/>
  <c r="B13" i="2" s="1"/>
  <c r="B14" i="2" s="1"/>
  <c r="B15"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4" i="2" s="1"/>
  <c r="A65" i="2" s="1"/>
  <c r="A66" i="2" l="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2" i="2"/>
  <c r="A63" i="2" s="1"/>
  <c r="A5" i="35"/>
  <c r="A5" i="34"/>
  <c r="A5" i="30"/>
  <c r="A3" i="36"/>
  <c r="A2" i="36"/>
  <c r="A3" i="35"/>
  <c r="A2" i="35"/>
  <c r="A1" i="35"/>
  <c r="A3" i="34"/>
  <c r="A2" i="34"/>
  <c r="A1" i="34"/>
  <c r="A3" i="30"/>
  <c r="A2" i="30"/>
  <c r="A1" i="30"/>
  <c r="A2" i="37"/>
  <c r="A3" i="37"/>
  <c r="B5" i="36" l="1"/>
  <c r="A5" i="36"/>
  <c r="C5" i="35"/>
  <c r="B5" i="35"/>
  <c r="C5" i="34"/>
  <c r="B5" i="34"/>
  <c r="C5" i="30"/>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10" i="2"/>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10" i="30"/>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10" i="34"/>
  <c r="G11" i="35"/>
  <c r="G12" i="35"/>
  <c r="G10" i="35"/>
  <c r="G62" i="34" l="1"/>
  <c r="C11" i="36" s="1"/>
  <c r="G65" i="34"/>
  <c r="G66" i="30"/>
  <c r="G63" i="30"/>
  <c r="C10" i="36" s="1"/>
  <c r="C17" i="36" s="1"/>
  <c r="G203" i="2"/>
  <c r="G200" i="2"/>
  <c r="C9" i="36" s="1"/>
  <c r="G14" i="35"/>
  <c r="C12" i="36" s="1"/>
  <c r="C18" i="36" l="1"/>
  <c r="C16" i="36"/>
  <c r="D16" i="36"/>
  <c r="E16" i="36"/>
  <c r="C19" i="36"/>
  <c r="E19" i="36" s="1"/>
  <c r="E17" i="36"/>
  <c r="H201" i="2"/>
  <c r="E18" i="36" l="1"/>
  <c r="C21" i="36"/>
  <c r="C20" i="36"/>
</calcChain>
</file>

<file path=xl/sharedStrings.xml><?xml version="1.0" encoding="utf-8"?>
<sst xmlns="http://schemas.openxmlformats.org/spreadsheetml/2006/main" count="768" uniqueCount="190">
  <si>
    <t xml:space="preserve">     - - -     </t>
  </si>
  <si>
    <t>Item No.</t>
  </si>
  <si>
    <t>Description</t>
  </si>
  <si>
    <t>Quantity</t>
  </si>
  <si>
    <t>Units</t>
  </si>
  <si>
    <t>Unit  Price</t>
  </si>
  <si>
    <t>Total Price</t>
  </si>
  <si>
    <t>Bid Amount:</t>
  </si>
  <si>
    <t xml:space="preserve"> dollars</t>
  </si>
  <si>
    <t>CDOT, City Ref.</t>
  </si>
  <si>
    <t>$</t>
  </si>
  <si>
    <t xml:space="preserve"> </t>
  </si>
  <si>
    <t xml:space="preserve"> - - - </t>
  </si>
  <si>
    <t/>
  </si>
  <si>
    <t>MCR</t>
  </si>
  <si>
    <t xml:space="preserve">Minor Contract Revisions
</t>
  </si>
  <si>
    <t>Clearing and Grubbing</t>
  </si>
  <si>
    <t>Removal of Tree</t>
  </si>
  <si>
    <t>Removal of Sidewalk</t>
  </si>
  <si>
    <t>Removal of Curb and Gutter</t>
  </si>
  <si>
    <t>Removal of Concrete Curb Ramp</t>
  </si>
  <si>
    <t>Unclassified Excavation (CIP)</t>
  </si>
  <si>
    <t>Potholing</t>
  </si>
  <si>
    <t>AC</t>
  </si>
  <si>
    <t>EA</t>
  </si>
  <si>
    <t>LF</t>
  </si>
  <si>
    <t>SY</t>
  </si>
  <si>
    <t>SF</t>
  </si>
  <si>
    <t>CY</t>
  </si>
  <si>
    <t>Sweeping</t>
  </si>
  <si>
    <t>Stockpile Topsoil</t>
  </si>
  <si>
    <t>Aggregate Bag</t>
  </si>
  <si>
    <t>Concrete Washout Structure</t>
  </si>
  <si>
    <t>Storm Drain Inlet Protection (Type 2)</t>
  </si>
  <si>
    <t>Vehicle Tracking Pad</t>
  </si>
  <si>
    <t>Removal and Disposal of Sediment (Labor)</t>
  </si>
  <si>
    <t>Removal and Disposal of Sediment (Equipment)</t>
  </si>
  <si>
    <t>Erosion Control Supervisor</t>
  </si>
  <si>
    <t>Reset Sign Panel</t>
  </si>
  <si>
    <t>Reset Fence</t>
  </si>
  <si>
    <t>Reset Fence (Special) (Safety Screen)</t>
  </si>
  <si>
    <t>Adjust Manhole</t>
  </si>
  <si>
    <t>Soil Conditioning</t>
  </si>
  <si>
    <t>Topsoil</t>
  </si>
  <si>
    <t>Seeding Lawn</t>
  </si>
  <si>
    <t>Soil Preparation Lawn</t>
  </si>
  <si>
    <t>Plant Protection Fence</t>
  </si>
  <si>
    <t>Deciduous Tree (3 Inch Caliper)</t>
  </si>
  <si>
    <t>Aggregate Base Course (CL 6)</t>
  </si>
  <si>
    <t>Concrete Sidewalk (6 Inch)</t>
  </si>
  <si>
    <t>Concrete Curb Ramp</t>
  </si>
  <si>
    <t>Sanitary Facility</t>
  </si>
  <si>
    <t>Construction Surveying</t>
  </si>
  <si>
    <t>Erosion Control</t>
  </si>
  <si>
    <t>TON</t>
  </si>
  <si>
    <t>LS</t>
  </si>
  <si>
    <t>$ ____________</t>
  </si>
  <si>
    <t>Add Alternate 3 Bid Amount:</t>
  </si>
  <si>
    <t>Bid Schedule</t>
  </si>
  <si>
    <t>Furnishings</t>
  </si>
  <si>
    <t>Bid Amount</t>
  </si>
  <si>
    <t xml:space="preserve">Bid Schedule Summary: </t>
  </si>
  <si>
    <t>Failure to include a unit bid price for all items in every schedule will result in rejection of the Bidder's proposal.</t>
  </si>
  <si>
    <t>1)</t>
  </si>
  <si>
    <t>2)</t>
  </si>
  <si>
    <t>3)</t>
  </si>
  <si>
    <t>4)</t>
  </si>
  <si>
    <t>Company:</t>
  </si>
  <si>
    <t>Click Save, or press Enter.</t>
  </si>
  <si>
    <t>When all schedules are completed save spreadsheet with Company name inserted in the file name as follows:</t>
  </si>
  <si>
    <t>a)</t>
  </si>
  <si>
    <t>b)</t>
  </si>
  <si>
    <t>c)</t>
  </si>
  <si>
    <t>5)</t>
  </si>
  <si>
    <t>6)</t>
  </si>
  <si>
    <t>Notes:</t>
  </si>
  <si>
    <t>Instructions to Bidders:</t>
  </si>
  <si>
    <r>
      <t xml:space="preserve">Click File Menu </t>
    </r>
    <r>
      <rPr>
        <sz val="12"/>
        <rFont val="Calibri"/>
        <family val="2"/>
      </rPr>
      <t>→</t>
    </r>
    <r>
      <rPr>
        <sz val="12"/>
        <rFont val="Arial"/>
        <family val="2"/>
      </rPr>
      <t xml:space="preserve"> Save As</t>
    </r>
  </si>
  <si>
    <t>Submit the electronic file with company name in title, containing all unit prices along  with all other required bid documents.</t>
  </si>
  <si>
    <t>Priority</t>
  </si>
  <si>
    <t>Scenario</t>
  </si>
  <si>
    <t>Note:</t>
  </si>
  <si>
    <t>KANNAH CREEK INTAKE AND PURDY MESA FLOWLINE REHABILITATION</t>
  </si>
  <si>
    <t>IFB-4568-18-DH</t>
  </si>
  <si>
    <t xml:space="preserve">BID ALTERNATE 1 - KANNAH CREEK INTAKE </t>
  </si>
  <si>
    <t>BID ALTERNATE 2 - PURDY MESA FLOWLINE  - SULLIVAN DRAW REPLACEMENT</t>
  </si>
  <si>
    <t>BID ALTERNATE 3 - PURDY MESA FLOW CONTROL TANK</t>
  </si>
  <si>
    <t>Bid Alternate 1</t>
  </si>
  <si>
    <t>SP</t>
  </si>
  <si>
    <t xml:space="preserve">Remove Existing Steel Appurtenances (includes disposal at a City approved location) and Remove Above Ground Concrete Components of Old Screen </t>
  </si>
  <si>
    <t>Demolition of Existing Concrete Intake Structure</t>
  </si>
  <si>
    <t>Intake Structure Excavation</t>
  </si>
  <si>
    <t>Kannah Creek Intake Structure</t>
  </si>
  <si>
    <t>Imported Granular Backfill Material, Type A1</t>
  </si>
  <si>
    <t>Imported 3/4" Free Draining Gravel, Type A6</t>
  </si>
  <si>
    <t>Riprap Protection (12" D50 CDOT Gradation) Contractor shall use as much riprap from project structure excavation for rock protection where called out on the plans)</t>
  </si>
  <si>
    <t>Furnish and Install Turbidity Meter (Aquistar_Turbo or approved equal)</t>
  </si>
  <si>
    <t>104/108</t>
  </si>
  <si>
    <t>Irrigation Pipe (6") (PVC, SDR-35 )</t>
  </si>
  <si>
    <t>Water Main (6") (C900, DR-25)</t>
  </si>
  <si>
    <t>Water Main (8") (C900, DR-25)</t>
  </si>
  <si>
    <t>Water Main (18") (C-900, DR-25) (includes connection to existing pipe)</t>
  </si>
  <si>
    <t>Water Main (24") (C-900, DR-25) (Includes connection to existing pipe and intake inlet)</t>
  </si>
  <si>
    <t>Check Valve (6") (Tideflex Checkmate Series 35 or Engineer approved equal)</t>
  </si>
  <si>
    <t>Check Valve (8") (Tideflex Checkmate Series 35 or Engineer approved equal)</t>
  </si>
  <si>
    <t>Combination Air Valve and Vault Assembly (6") (Includes Bedding material, flanged butterfly valve w/ 90 deg angle nut, air valve, 60" concrete vault, frost proof ring and cover, galvanized vent pipe, and all necessary fittings to complete assembly)</t>
  </si>
  <si>
    <t>Elbow (2" x 90 deg)</t>
  </si>
  <si>
    <t>Elbow (6" x 22.5 deg)</t>
  </si>
  <si>
    <t>Elbow (6" x 90 deg)</t>
  </si>
  <si>
    <t>Elbow (8" x 90 deg)</t>
  </si>
  <si>
    <t>Elbow (18" x 22.5 deg)</t>
  </si>
  <si>
    <t>Elbow (18" x 45 deg)</t>
  </si>
  <si>
    <t>Elbow (24" x 11.25 deg)</t>
  </si>
  <si>
    <t>Elbow (24" x 22.5 deg)</t>
  </si>
  <si>
    <t>Electromagnetic Flow Sensor (8") (Spirax-Sarco MagFlow MAG 5100 W or Engineer approved equal) (Includes fittings to connect to waterline)</t>
  </si>
  <si>
    <t>Electromagnetic Flow Sensor (18") (Spirax-Sarco MagFlow MAG 5100 W or Engineer approved equal) (Includes fittings to connect to waterline)</t>
  </si>
  <si>
    <t>Gate Valve (6") (Manual)</t>
  </si>
  <si>
    <t>Gate Valve (8") (Includes Actuator)</t>
  </si>
  <si>
    <t xml:space="preserve">Tee (18" x 6") </t>
  </si>
  <si>
    <t>Tee (18" x 8")</t>
  </si>
  <si>
    <t>Irrigation Connection (2") (Include connection to Irrigation pump, pump starter, well pump VFD)</t>
  </si>
  <si>
    <t>Irrigation Service Line (2") (Sch 40) ( Include Elbows and Fittings to complete assembly and connect to Tapping Saddle and service line)</t>
  </si>
  <si>
    <t>Water Service Line (2") (Sch 40) (Include Elbows and Fittings to complete assembly and connect to existing well and service line)</t>
  </si>
  <si>
    <t>Water Treatment Connection of existing major components (Includes Water meter, Expansion Tank, Filters, UV Filter, Water Softener, Potable Water System Pressure Transmitter, Conduit, Fittings and Connects) (Water service to house must remain in operation for the duration of the project)</t>
  </si>
  <si>
    <t>Pipe Valve Vault (60" I.D.) (8' Inside Height) (Inverted Ring/Cover) (Includes 6" thick Type A Bedding, adjustable pipe saddles (2) and all necessary fittings to complete assembly)</t>
  </si>
  <si>
    <t>Clearing and Grubbing (Includes trees, bushes, and native vegetation)</t>
  </si>
  <si>
    <t>Abandon Pipe (Abandon pipe by plugging both ends with concrete)</t>
  </si>
  <si>
    <t>Remove Building (Includes removal of concrete spillway and foundation wall to minimum 12" below finished grade)</t>
  </si>
  <si>
    <t>Remove Existing Air Valve</t>
  </si>
  <si>
    <t>Remove Existing Pipe (Size as shown on plans)</t>
  </si>
  <si>
    <t>Remove Existing Sidewalk</t>
  </si>
  <si>
    <t>Embankment Fill (Complete-in-Place)</t>
  </si>
  <si>
    <t>Rock Excavation (1 CY and larger)</t>
  </si>
  <si>
    <t>Stripping and Stockpiling Topsoil</t>
  </si>
  <si>
    <t>Seeding (Native Dryland)</t>
  </si>
  <si>
    <t>Seeding (Lawn)</t>
  </si>
  <si>
    <t>Soil Retention Blanket (Biodegradable Straw/Coconut)</t>
  </si>
  <si>
    <t>Aggregate Base Coarse (Class 3) (Place in maximum 12" lifts compacted to 95% Standard Proctor)</t>
  </si>
  <si>
    <t>Riprap Protection (6" D50 CDOT Gradation) Contractor shall use as much riprap from project trench excavation for rock protection where called out on the plans)</t>
  </si>
  <si>
    <t>Concrete Sidewalk (4") (Includes 6" Class 6 Aggregate Base Coarse)</t>
  </si>
  <si>
    <t>Electrical &amp; Control</t>
  </si>
  <si>
    <t>Prefabricated Shed (10' x 12' Interior Dimensions) (Refer to Special Provision 2 - Bid Alternative 1 _ for information) (Include 4" concrete foundation on  6" Class 6 Aggregate Base Coarse)</t>
  </si>
  <si>
    <t>Mobilization/Demobilization</t>
  </si>
  <si>
    <t>Water Main (20") (C905 PVC, DR-25 Eagle Loc)</t>
  </si>
  <si>
    <t>Combination Air Valve and Vault (6")</t>
  </si>
  <si>
    <t>Combination Air Valve and Vault (8")</t>
  </si>
  <si>
    <t>Drain Valve (6")</t>
  </si>
  <si>
    <t>Elbow (20" x 11.25 deg)</t>
  </si>
  <si>
    <t>Elbow (20" x 22.5 deg)</t>
  </si>
  <si>
    <t>Elbow (20" x 45 deg)</t>
  </si>
  <si>
    <t>Flow Control Valve Assembly (Bermad 718-03 16" Electronic Control Valve, Eaton 73 12" Strainer (2), 8'x8' Vault (2), and associated appurtenances) See Sheet C2-503</t>
  </si>
  <si>
    <t>Pressure Sustaining Valve Assembly (Bermad 730 16" Pressure Sustaining Valve, 8'x8' Vault, and associated appurtenances) See Sheet C2-504</t>
  </si>
  <si>
    <t>Alternate Connection to Existing Pressure Control Tower</t>
  </si>
  <si>
    <t>CMU Equipment Enclosure, Pole, and Photovoltaic Equipment</t>
  </si>
  <si>
    <t>SCADA Integration</t>
  </si>
  <si>
    <t>Asphalt Patching (includes flowable fill per Mesa County Permit Requirements)</t>
  </si>
  <si>
    <t>Dust Control</t>
  </si>
  <si>
    <t xml:space="preserve">Mobilization/Demobilization </t>
  </si>
  <si>
    <t>Traffic Control</t>
  </si>
  <si>
    <t>Kannah Creek Intake</t>
  </si>
  <si>
    <t>Bid Alternate 2</t>
  </si>
  <si>
    <t>Bid Alternate 3</t>
  </si>
  <si>
    <t>Purdy Mesa Flowline - Sullivan Draw Replacement</t>
  </si>
  <si>
    <t>Purdy Mesa Flow Control Tank</t>
  </si>
  <si>
    <t>Bid Alt 1+Bid Alt 2+Bid Alt 3</t>
  </si>
  <si>
    <t>Bid Alt 2+Bid Alt 3</t>
  </si>
  <si>
    <t>Bid Alt 2 Only</t>
  </si>
  <si>
    <t>Bid Alt 1+Bid Alt 2</t>
  </si>
  <si>
    <t xml:space="preserve">Furnish and Install 24" Gate Valve and Auma Model SAR14.6/AC01.2 Actuator, Floor pedestal mounted with transmission of power using cardan shaft, and lockable protection cover. </t>
  </si>
  <si>
    <t>Convert 18" Existing Pipe to Tank Drain Line (includes energy dissipation structure)</t>
  </si>
  <si>
    <t>Protective fencing at Hookless Cactus locations as called out.</t>
  </si>
  <si>
    <t>Minor Contract Revisions</t>
  </si>
  <si>
    <t>Insert company name where indicated on Sheet "BID ALT 1 - KC."</t>
  </si>
  <si>
    <r>
      <t xml:space="preserve">When the Save As window pops up, type </t>
    </r>
    <r>
      <rPr>
        <i/>
        <sz val="12"/>
        <rFont val="Arial"/>
        <family val="2"/>
      </rPr>
      <t xml:space="preserve">KC-PMFL_Add Alternate Bid Schedules_(COMPANY NAME HERE) </t>
    </r>
    <r>
      <rPr>
        <sz val="12"/>
        <rFont val="Arial"/>
        <family val="2"/>
      </rPr>
      <t>in the File Name prompt.  Be sure to replace (COMPANY NAME HERE) with the name of your company before saving.</t>
    </r>
  </si>
  <si>
    <t>--</t>
  </si>
  <si>
    <t>____________ %</t>
  </si>
  <si>
    <t>Bid Schedule Amount</t>
  </si>
  <si>
    <t>Weighted Percent Deduction</t>
  </si>
  <si>
    <t>Total Bid Amount</t>
  </si>
  <si>
    <t>Percent Deduction for all Bid Alternates</t>
  </si>
  <si>
    <t>Reduced Bid Amount for all Bid Alternates</t>
  </si>
  <si>
    <t>7)</t>
  </si>
  <si>
    <t>Review all unit prices and percent deductions carefully.</t>
  </si>
  <si>
    <t>Rates of deduction may be different for each Bid Alternate.</t>
  </si>
  <si>
    <t>Bidder must provide a unit price for each item in any and all bid schedules being proposed upon.</t>
  </si>
  <si>
    <r>
      <t xml:space="preserve">If the Bidder desires to be awarded all three Bid Alternates in a single contract, the Bidder shall insert a percent deduction of price, if any, for each Bid Alternate that is offered on the Bid Summary tab. Please enter the percentage the Bid Alternate price will be reduced, </t>
    </r>
    <r>
      <rPr>
        <b/>
        <sz val="12"/>
        <rFont val="Arial"/>
        <family val="2"/>
      </rPr>
      <t>not</t>
    </r>
    <r>
      <rPr>
        <sz val="12"/>
        <rFont val="Arial"/>
        <family val="2"/>
      </rPr>
      <t xml:space="preserve"> the final reduced percentage (e.g. enter 1.0% deduction, </t>
    </r>
    <r>
      <rPr>
        <b/>
        <sz val="12"/>
        <rFont val="Arial"/>
        <family val="2"/>
      </rPr>
      <t>not</t>
    </r>
    <r>
      <rPr>
        <sz val="12"/>
        <rFont val="Arial"/>
        <family val="2"/>
      </rPr>
      <t xml:space="preserve"> 99% of original price).</t>
    </r>
  </si>
  <si>
    <t>Bid items may appear in multiple schedules as needed per project scope. Unit Prices may vary for similar Item on different bid schedules.</t>
  </si>
  <si>
    <t>Three separate bid schedules are provided for this project. The Bidder may propose on one or multiple Bid Alternates. The Bidder must submit a completed bid schedule for each Bid Alternate being proposed upon.  Review Plans to understand full scope of the Project.</t>
  </si>
  <si>
    <t>A few combinations of schedules are not shown in the prioritized list above. These combinations were not included since they may not be reasonable to construct. The City reserves the right to award contracts for any and all combinations of Bid Alternates. The City reserves the right to award one or multiple contracts based on pricing of each scenario.</t>
  </si>
  <si>
    <t>The City reserves the right to award contracts for any and all combinations of Bid Alternates. The City reserves the right to award one or multiple contracts based on pricing of each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</si>
</sst>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quot;&quot;"/>
    <numFmt numFmtId="166" formatCode="0.000"/>
  </numFmts>
  <fonts count="16" x14ac:knownFonts="1">
    <font>
      <sz val="12"/>
      <name val="Arial"/>
    </font>
    <font>
      <sz val="12"/>
      <name val="Arial"/>
      <family val="2"/>
    </font>
    <font>
      <b/>
      <sz val="12"/>
      <name val="Arial"/>
      <family val="2"/>
    </font>
    <font>
      <sz val="10"/>
      <name val="Arial"/>
      <family val="2"/>
    </font>
    <font>
      <u val="singleAccounting"/>
      <sz val="10"/>
      <name val="Arial"/>
      <family val="2"/>
    </font>
    <font>
      <b/>
      <sz val="16"/>
      <name val="Arial"/>
      <family val="2"/>
    </font>
    <font>
      <sz val="10"/>
      <name val="Arial"/>
      <family val="2"/>
    </font>
    <font>
      <b/>
      <sz val="11"/>
      <name val="Arial"/>
      <family val="2"/>
    </font>
    <font>
      <sz val="11"/>
      <name val="Arial"/>
      <family val="2"/>
    </font>
    <font>
      <sz val="8"/>
      <color indexed="10"/>
      <name val="Arial"/>
      <family val="2"/>
    </font>
    <font>
      <sz val="8"/>
      <name val="Arial"/>
      <family val="2"/>
    </font>
    <font>
      <b/>
      <sz val="14"/>
      <name val="Arial"/>
      <family val="2"/>
    </font>
    <font>
      <i/>
      <sz val="12"/>
      <name val="Arial"/>
      <family val="2"/>
    </font>
    <font>
      <sz val="12"/>
      <name val="Calibri"/>
      <family val="2"/>
    </font>
    <font>
      <sz val="12"/>
      <name val="Arial"/>
    </font>
    <font>
      <b/>
      <sz val="10"/>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right/>
      <top/>
      <bottom style="medium">
        <color indexed="64"/>
      </bottom>
      <diagonal/>
    </border>
    <border>
      <left/>
      <right/>
      <top style="double">
        <color auto="1"/>
      </top>
      <bottom/>
      <diagonal/>
    </border>
    <border>
      <left/>
      <right/>
      <top/>
      <bottom style="double">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3" fillId="0" borderId="0"/>
    <xf numFmtId="9" fontId="14" fillId="0" borderId="0" applyFont="0" applyFill="0" applyBorder="0" applyAlignment="0" applyProtection="0"/>
  </cellStyleXfs>
  <cellXfs count="159">
    <xf numFmtId="0" fontId="0" fillId="0" borderId="0" xfId="0"/>
    <xf numFmtId="0" fontId="0" fillId="0" borderId="0" xfId="0" applyFill="1" applyProtection="1"/>
    <xf numFmtId="44" fontId="4" fillId="0" borderId="0" xfId="1" applyFont="1" applyFill="1" applyBorder="1" applyAlignment="1" applyProtection="1">
      <alignment horizontal="right" vertical="top"/>
    </xf>
    <xf numFmtId="0" fontId="5" fillId="0" borderId="0" xfId="0" applyFont="1" applyBorder="1" applyAlignment="1">
      <alignment horizontal="left"/>
    </xf>
    <xf numFmtId="44" fontId="6" fillId="2" borderId="0" xfId="1" applyFont="1" applyFill="1" applyBorder="1" applyAlignment="1" applyProtection="1">
      <alignment horizontal="right" vertical="top"/>
      <protection locked="0"/>
    </xf>
    <xf numFmtId="44" fontId="3" fillId="2" borderId="0" xfId="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wrapText="1"/>
    </xf>
    <xf numFmtId="0" fontId="6" fillId="0" borderId="0" xfId="0" applyNumberFormat="1" applyFont="1" applyFill="1" applyBorder="1" applyAlignment="1" applyProtection="1">
      <alignment vertical="top" wrapText="1"/>
    </xf>
    <xf numFmtId="165" fontId="6" fillId="0" borderId="0" xfId="0" applyNumberFormat="1" applyFont="1" applyFill="1" applyBorder="1" applyAlignment="1" applyProtection="1">
      <alignment horizontal="right" vertical="top"/>
    </xf>
    <xf numFmtId="0" fontId="6" fillId="0" borderId="0" xfId="0" applyFont="1" applyFill="1" applyBorder="1" applyAlignment="1" applyProtection="1">
      <alignment horizontal="left" vertical="top"/>
    </xf>
    <xf numFmtId="0" fontId="3" fillId="0" borderId="0" xfId="0" applyFont="1"/>
    <xf numFmtId="0" fontId="3" fillId="0" borderId="1" xfId="0" applyFont="1" applyBorder="1"/>
    <xf numFmtId="0" fontId="0" fillId="3" borderId="0" xfId="0" applyFill="1" applyAlignment="1">
      <alignment wrapText="1"/>
    </xf>
    <xf numFmtId="0" fontId="0" fillId="3" borderId="0" xfId="0" applyNumberFormat="1" applyFill="1" applyAlignment="1">
      <alignment vertical="top" wrapText="1"/>
    </xf>
    <xf numFmtId="164" fontId="0" fillId="3" borderId="0" xfId="0" applyNumberFormat="1" applyFill="1" applyBorder="1" applyAlignment="1">
      <alignment horizontal="right" vertical="top"/>
    </xf>
    <xf numFmtId="0" fontId="0" fillId="3" borderId="0" xfId="0" applyFill="1" applyAlignment="1">
      <alignment horizontal="left" vertical="top"/>
    </xf>
    <xf numFmtId="0" fontId="0" fillId="3" borderId="0" xfId="0" applyFill="1"/>
    <xf numFmtId="0" fontId="0" fillId="3" borderId="0" xfId="0" applyFill="1" applyBorder="1"/>
    <xf numFmtId="0" fontId="0" fillId="3" borderId="0" xfId="0" applyFill="1" applyProtection="1"/>
    <xf numFmtId="0" fontId="0" fillId="0" borderId="0" xfId="0" applyFill="1"/>
    <xf numFmtId="0" fontId="0" fillId="0" borderId="0" xfId="0" applyFill="1" applyBorder="1"/>
    <xf numFmtId="0" fontId="6" fillId="0" borderId="1" xfId="0" applyFont="1" applyFill="1" applyBorder="1" applyAlignment="1">
      <alignment horizontal="center" wrapText="1"/>
    </xf>
    <xf numFmtId="0" fontId="6" fillId="0" borderId="1" xfId="0" applyFont="1" applyFill="1" applyBorder="1" applyAlignment="1" applyProtection="1">
      <alignment horizontal="center" wrapText="1"/>
    </xf>
    <xf numFmtId="0" fontId="6" fillId="0" borderId="1" xfId="0" applyNumberFormat="1" applyFont="1" applyFill="1" applyBorder="1" applyAlignment="1">
      <alignment wrapText="1"/>
    </xf>
    <xf numFmtId="0" fontId="6" fillId="0" borderId="1" xfId="0" applyFont="1" applyFill="1" applyBorder="1" applyAlignment="1">
      <alignment horizontal="center"/>
    </xf>
    <xf numFmtId="0" fontId="6" fillId="0" borderId="1" xfId="0" applyFont="1" applyFill="1" applyBorder="1" applyAlignment="1">
      <alignment horizontal="left"/>
    </xf>
    <xf numFmtId="0" fontId="6" fillId="0" borderId="1" xfId="0" applyFont="1" applyFill="1" applyBorder="1" applyAlignment="1" applyProtection="1">
      <alignment horizontal="right" wrapText="1"/>
    </xf>
    <xf numFmtId="0" fontId="6" fillId="0" borderId="0" xfId="0" applyFont="1" applyFill="1" applyBorder="1" applyAlignment="1">
      <alignment wrapText="1"/>
    </xf>
    <xf numFmtId="0" fontId="6" fillId="0" borderId="0" xfId="0" applyNumberFormat="1" applyFont="1" applyFill="1" applyBorder="1" applyAlignment="1">
      <alignment wrapText="1"/>
    </xf>
    <xf numFmtId="164" fontId="6" fillId="0" borderId="0" xfId="0" applyNumberFormat="1" applyFont="1" applyFill="1" applyBorder="1" applyAlignment="1">
      <alignment horizontal="right" vertical="top"/>
    </xf>
    <xf numFmtId="0" fontId="6" fillId="0" borderId="0" xfId="0" applyFont="1" applyFill="1" applyBorder="1" applyAlignment="1">
      <alignment horizontal="left"/>
    </xf>
    <xf numFmtId="164" fontId="6" fillId="0" borderId="0" xfId="0" applyNumberFormat="1" applyFont="1" applyFill="1" applyBorder="1" applyAlignment="1" applyProtection="1">
      <alignment horizontal="right" vertical="top"/>
    </xf>
    <xf numFmtId="0" fontId="6" fillId="0" borderId="0" xfId="0" applyFont="1" applyFill="1" applyBorder="1" applyAlignment="1" applyProtection="1">
      <alignment horizontal="right"/>
    </xf>
    <xf numFmtId="44" fontId="6" fillId="0" borderId="0" xfId="1" applyFont="1" applyFill="1" applyBorder="1" applyAlignment="1" applyProtection="1">
      <alignment horizontal="right" vertical="top"/>
    </xf>
    <xf numFmtId="0" fontId="9" fillId="0" borderId="0" xfId="0" applyFont="1" applyFill="1" applyAlignment="1" applyProtection="1">
      <alignment horizontal="center" vertical="top" wrapText="1"/>
      <protection locked="0"/>
    </xf>
    <xf numFmtId="0" fontId="6" fillId="0" borderId="0" xfId="0" applyFont="1" applyFill="1" applyBorder="1" applyAlignment="1" applyProtection="1">
      <alignment horizontal="center" vertical="top"/>
    </xf>
    <xf numFmtId="0" fontId="8" fillId="0" borderId="0" xfId="0" applyFont="1" applyFill="1" applyBorder="1" applyAlignment="1" applyProtection="1">
      <alignment wrapText="1"/>
    </xf>
    <xf numFmtId="0" fontId="7" fillId="0" borderId="0" xfId="0" applyFont="1" applyFill="1" applyBorder="1" applyAlignment="1" applyProtection="1">
      <alignment wrapText="1"/>
    </xf>
    <xf numFmtId="0" fontId="7" fillId="0" borderId="0" xfId="0" applyNumberFormat="1" applyFont="1" applyFill="1" applyBorder="1" applyAlignment="1" applyProtection="1">
      <alignment vertical="top" wrapText="1"/>
    </xf>
    <xf numFmtId="164" fontId="7" fillId="0" borderId="0" xfId="0" applyNumberFormat="1" applyFont="1" applyFill="1" applyBorder="1" applyAlignment="1" applyProtection="1">
      <alignment horizontal="right" vertical="top"/>
    </xf>
    <xf numFmtId="0" fontId="2" fillId="0" borderId="0" xfId="0" applyFont="1" applyFill="1" applyBorder="1" applyAlignment="1" applyProtection="1">
      <alignment horizontal="right"/>
    </xf>
    <xf numFmtId="0" fontId="7" fillId="0" borderId="0" xfId="0" applyFont="1" applyFill="1" applyBorder="1" applyAlignment="1" applyProtection="1">
      <alignment horizontal="right"/>
    </xf>
    <xf numFmtId="164" fontId="7" fillId="0" borderId="2" xfId="0" applyNumberFormat="1" applyFont="1" applyFill="1" applyBorder="1" applyAlignment="1" applyProtection="1">
      <alignment horizontal="right"/>
    </xf>
    <xf numFmtId="0" fontId="7" fillId="0" borderId="0" xfId="0" applyFont="1" applyFill="1" applyBorder="1" applyProtection="1"/>
    <xf numFmtId="164" fontId="7" fillId="0" borderId="0" xfId="0" applyNumberFormat="1" applyFont="1" applyFill="1" applyBorder="1" applyAlignment="1" applyProtection="1">
      <alignment horizontal="right"/>
    </xf>
    <xf numFmtId="0" fontId="2" fillId="0" borderId="0" xfId="0" applyFont="1" applyFill="1" applyBorder="1" applyAlignment="1" applyProtection="1"/>
    <xf numFmtId="0" fontId="2" fillId="0" borderId="0" xfId="0" applyNumberFormat="1" applyFont="1" applyFill="1" applyAlignment="1" applyProtection="1">
      <alignment vertical="top" wrapText="1"/>
    </xf>
    <xf numFmtId="0" fontId="7" fillId="0" borderId="0" xfId="0" applyFont="1" applyFill="1" applyBorder="1" applyAlignment="1" applyProtection="1">
      <alignment horizontal="left"/>
    </xf>
    <xf numFmtId="0" fontId="7" fillId="0" borderId="0" xfId="0" applyFont="1" applyFill="1" applyBorder="1" applyAlignment="1" applyProtection="1"/>
    <xf numFmtId="0" fontId="7" fillId="0" borderId="2" xfId="0" applyFont="1" applyFill="1" applyBorder="1" applyAlignment="1" applyProtection="1">
      <alignment wrapText="1"/>
    </xf>
    <xf numFmtId="0" fontId="2" fillId="0" borderId="2" xfId="0" applyNumberFormat="1" applyFont="1" applyFill="1" applyBorder="1" applyAlignment="1" applyProtection="1"/>
    <xf numFmtId="0" fontId="2" fillId="0" borderId="2" xfId="0" applyFont="1" applyFill="1" applyBorder="1" applyAlignment="1" applyProtection="1"/>
    <xf numFmtId="0" fontId="9" fillId="3" borderId="0" xfId="0" applyFont="1" applyFill="1" applyAlignment="1" applyProtection="1">
      <alignment horizontal="center" vertical="top" wrapText="1"/>
    </xf>
    <xf numFmtId="0" fontId="3" fillId="0" borderId="0" xfId="0" applyNumberFormat="1" applyFont="1" applyFill="1" applyBorder="1" applyAlignment="1" applyProtection="1">
      <alignment vertical="top" wrapText="1"/>
    </xf>
    <xf numFmtId="0" fontId="9" fillId="0" borderId="0" xfId="0" applyFont="1" applyFill="1" applyAlignment="1" applyProtection="1">
      <alignment horizontal="center" vertical="top" wrapText="1"/>
    </xf>
    <xf numFmtId="44" fontId="0" fillId="3" borderId="0" xfId="1" applyFont="1" applyFill="1" applyProtection="1"/>
    <xf numFmtId="0" fontId="5" fillId="0" borderId="0" xfId="0" applyFont="1" applyBorder="1" applyAlignment="1"/>
    <xf numFmtId="0" fontId="5" fillId="0" borderId="0" xfId="0" applyFont="1" applyFill="1" applyBorder="1" applyAlignment="1">
      <alignment horizontal="left"/>
    </xf>
    <xf numFmtId="0" fontId="1" fillId="3" borderId="0" xfId="0" applyFont="1" applyFill="1"/>
    <xf numFmtId="0" fontId="1" fillId="3" borderId="0" xfId="0" applyFont="1" applyFill="1" applyAlignment="1">
      <alignment horizontal="left" vertical="top"/>
    </xf>
    <xf numFmtId="0" fontId="0" fillId="3" borderId="0" xfId="0" applyFill="1" applyAlignment="1">
      <alignment vertical="top"/>
    </xf>
    <xf numFmtId="0" fontId="1" fillId="3" borderId="0" xfId="0" applyFont="1" applyFill="1" applyAlignment="1">
      <alignment vertical="top"/>
    </xf>
    <xf numFmtId="0" fontId="5" fillId="0" borderId="0" xfId="0" applyFont="1" applyFill="1" applyBorder="1" applyAlignment="1">
      <alignment horizontal="left"/>
    </xf>
    <xf numFmtId="0" fontId="3" fillId="0" borderId="0" xfId="0" applyFont="1" applyAlignment="1">
      <alignment horizontal="left"/>
    </xf>
    <xf numFmtId="0" fontId="3" fillId="0" borderId="1" xfId="0" applyFont="1" applyBorder="1" applyAlignment="1">
      <alignment horizontal="center"/>
    </xf>
    <xf numFmtId="44" fontId="3" fillId="0" borderId="0" xfId="1" applyFont="1" applyAlignment="1">
      <alignment horizontal="center"/>
    </xf>
    <xf numFmtId="0" fontId="0" fillId="0" borderId="0" xfId="0" applyAlignment="1">
      <alignment horizontal="center"/>
    </xf>
    <xf numFmtId="44" fontId="3" fillId="0" borderId="0" xfId="0" applyNumberFormat="1" applyFont="1" applyAlignment="1">
      <alignment horizontal="center"/>
    </xf>
    <xf numFmtId="0" fontId="5" fillId="0" borderId="0" xfId="0" applyFont="1" applyFill="1" applyBorder="1" applyAlignment="1"/>
    <xf numFmtId="0" fontId="3" fillId="0" borderId="0" xfId="0" applyFont="1" applyAlignment="1">
      <alignment wrapText="1"/>
    </xf>
    <xf numFmtId="0" fontId="2" fillId="0" borderId="0" xfId="0" applyFont="1" applyFill="1" applyBorder="1" applyAlignment="1">
      <alignment horizontal="center"/>
    </xf>
    <xf numFmtId="0" fontId="5" fillId="0" borderId="0" xfId="0" applyFont="1" applyBorder="1" applyAlignment="1">
      <alignment horizontal="center"/>
    </xf>
    <xf numFmtId="0" fontId="0" fillId="3" borderId="0" xfId="0" applyFill="1" applyAlignment="1" applyProtection="1">
      <alignment vertical="top"/>
    </xf>
    <xf numFmtId="0" fontId="3" fillId="0" borderId="0" xfId="0" applyFont="1" applyFill="1" applyBorder="1" applyAlignment="1" applyProtection="1">
      <alignment horizontal="center" vertical="top"/>
    </xf>
    <xf numFmtId="44" fontId="6" fillId="2" borderId="0" xfId="1" applyFont="1" applyFill="1" applyBorder="1" applyAlignment="1" applyProtection="1">
      <alignment horizontal="center" vertical="top"/>
      <protection locked="0"/>
    </xf>
    <xf numFmtId="44" fontId="6" fillId="0" borderId="0" xfId="1"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wrapText="1"/>
    </xf>
    <xf numFmtId="165" fontId="6" fillId="0" borderId="0" xfId="0" applyNumberFormat="1" applyFont="1" applyFill="1" applyBorder="1" applyAlignment="1" applyProtection="1">
      <alignment horizontal="center" vertical="top"/>
    </xf>
    <xf numFmtId="164" fontId="6" fillId="0" borderId="0" xfId="0" applyNumberFormat="1" applyFont="1" applyFill="1" applyBorder="1" applyAlignment="1" applyProtection="1">
      <alignment horizontal="center" vertical="top"/>
    </xf>
    <xf numFmtId="44" fontId="4" fillId="0" borderId="0" xfId="1" applyFont="1" applyFill="1" applyBorder="1" applyAlignment="1" applyProtection="1">
      <alignment horizontal="center" vertical="top"/>
    </xf>
    <xf numFmtId="44" fontId="7" fillId="0" borderId="2" xfId="1" applyFont="1" applyFill="1" applyBorder="1" applyAlignment="1" applyProtection="1">
      <alignment horizontal="right"/>
    </xf>
    <xf numFmtId="0" fontId="6" fillId="0" borderId="3" xfId="0"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165" fontId="6" fillId="0" borderId="3" xfId="0" applyNumberFormat="1" applyFont="1" applyFill="1" applyBorder="1" applyAlignment="1" applyProtection="1">
      <alignment horizontal="center" vertical="top"/>
    </xf>
    <xf numFmtId="0" fontId="6" fillId="0" borderId="3" xfId="0" applyFont="1" applyFill="1" applyBorder="1" applyAlignment="1" applyProtection="1">
      <alignment horizontal="right" vertical="top"/>
    </xf>
    <xf numFmtId="44" fontId="6" fillId="0" borderId="3" xfId="1" applyFont="1" applyFill="1" applyBorder="1" applyAlignment="1" applyProtection="1">
      <alignment horizontal="center" vertical="top"/>
    </xf>
    <xf numFmtId="0" fontId="6" fillId="0" borderId="4" xfId="0" applyFont="1" applyFill="1" applyBorder="1" applyAlignment="1" applyProtection="1">
      <alignment horizontal="center" vertical="top" wrapText="1"/>
    </xf>
    <xf numFmtId="164" fontId="6" fillId="0" borderId="4" xfId="0" applyNumberFormat="1" applyFont="1" applyFill="1" applyBorder="1" applyAlignment="1" applyProtection="1">
      <alignment horizontal="center" vertical="top"/>
    </xf>
    <xf numFmtId="0" fontId="6" fillId="0" borderId="4" xfId="0" applyFont="1" applyFill="1" applyBorder="1" applyAlignment="1" applyProtection="1">
      <alignment horizontal="center" vertical="top"/>
    </xf>
    <xf numFmtId="44" fontId="4" fillId="0" borderId="4" xfId="1" applyFont="1" applyFill="1" applyBorder="1" applyAlignment="1" applyProtection="1">
      <alignment horizontal="center" vertical="top"/>
    </xf>
    <xf numFmtId="44" fontId="6" fillId="0" borderId="3" xfId="1" applyFont="1" applyFill="1" applyBorder="1" applyAlignment="1" applyProtection="1">
      <alignment horizontal="right" vertical="top"/>
    </xf>
    <xf numFmtId="0" fontId="6" fillId="0" borderId="4" xfId="0" applyFont="1" applyFill="1" applyBorder="1" applyAlignment="1" applyProtection="1">
      <alignment horizontal="center" vertical="center" wrapText="1"/>
    </xf>
    <xf numFmtId="164" fontId="6" fillId="0" borderId="4"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4" fontId="4" fillId="0" borderId="4" xfId="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top" wrapText="1"/>
    </xf>
    <xf numFmtId="0" fontId="3" fillId="0" borderId="4" xfId="0" applyNumberFormat="1" applyFont="1" applyFill="1" applyBorder="1" applyAlignment="1" applyProtection="1">
      <alignment horizontal="center" wrapText="1"/>
    </xf>
    <xf numFmtId="44" fontId="3" fillId="2" borderId="0" xfId="1" applyFont="1" applyFill="1" applyBorder="1" applyAlignment="1" applyProtection="1">
      <alignment horizontal="center" vertical="top"/>
      <protection locked="0"/>
    </xf>
    <xf numFmtId="0" fontId="0" fillId="0" borderId="0" xfId="0" quotePrefix="1" applyAlignment="1">
      <alignment horizontal="center" vertical="center"/>
    </xf>
    <xf numFmtId="44" fontId="3" fillId="0" borderId="5" xfId="1" applyFont="1" applyFill="1" applyBorder="1" applyAlignment="1"/>
    <xf numFmtId="0" fontId="3" fillId="0" borderId="1" xfId="0" applyFont="1" applyBorder="1" applyAlignment="1">
      <alignment horizontal="center" wrapText="1"/>
    </xf>
    <xf numFmtId="0" fontId="15" fillId="0" borderId="1" xfId="0" applyFont="1" applyBorder="1" applyAlignment="1">
      <alignment horizontal="center" wrapText="1"/>
    </xf>
    <xf numFmtId="44" fontId="15" fillId="0" borderId="0" xfId="0" applyNumberFormat="1" applyFont="1" applyAlignment="1">
      <alignment horizontal="center"/>
    </xf>
    <xf numFmtId="0" fontId="1" fillId="0" borderId="0" xfId="0" quotePrefix="1" applyFont="1" applyAlignment="1">
      <alignment horizontal="center"/>
    </xf>
    <xf numFmtId="10" fontId="3" fillId="0" borderId="0" xfId="3" applyNumberFormat="1" applyFont="1" applyFill="1" applyAlignment="1">
      <alignment horizontal="center"/>
    </xf>
    <xf numFmtId="0" fontId="3" fillId="0" borderId="1" xfId="0" applyFont="1" applyBorder="1" applyAlignment="1">
      <alignment horizontal="center" vertical="top" wrapText="1"/>
    </xf>
    <xf numFmtId="44" fontId="6" fillId="2" borderId="0" xfId="1" applyFont="1" applyFill="1" applyBorder="1" applyAlignment="1" applyProtection="1">
      <alignment horizontal="center" vertical="top"/>
    </xf>
    <xf numFmtId="0" fontId="5" fillId="0" borderId="0" xfId="0" applyFont="1" applyFill="1" applyBorder="1" applyAlignment="1" applyProtection="1">
      <alignment horizontal="left"/>
    </xf>
    <xf numFmtId="0" fontId="0" fillId="3" borderId="0" xfId="0" applyFill="1" applyBorder="1" applyProtection="1"/>
    <xf numFmtId="0" fontId="6" fillId="0" borderId="1" xfId="0" applyNumberFormat="1" applyFont="1" applyFill="1" applyBorder="1" applyAlignment="1" applyProtection="1">
      <alignment wrapText="1"/>
    </xf>
    <xf numFmtId="0" fontId="6" fillId="0" borderId="1" xfId="0" applyFont="1" applyFill="1" applyBorder="1" applyAlignment="1" applyProtection="1">
      <alignment horizontal="center"/>
    </xf>
    <xf numFmtId="0" fontId="6" fillId="0" borderId="0" xfId="0" applyFont="1" applyFill="1" applyBorder="1" applyAlignment="1" applyProtection="1">
      <alignment wrapText="1"/>
    </xf>
    <xf numFmtId="0" fontId="6" fillId="0" borderId="0" xfId="0" applyNumberFormat="1" applyFont="1" applyFill="1" applyBorder="1" applyAlignment="1" applyProtection="1">
      <alignment wrapText="1"/>
    </xf>
    <xf numFmtId="0" fontId="6" fillId="0" borderId="0" xfId="0" applyFont="1" applyFill="1" applyBorder="1" applyAlignment="1" applyProtection="1">
      <alignment horizontal="left"/>
    </xf>
    <xf numFmtId="0" fontId="3" fillId="0" borderId="0" xfId="2" applyFill="1" applyBorder="1" applyAlignment="1" applyProtection="1">
      <alignment horizontal="center" vertical="top"/>
    </xf>
    <xf numFmtId="0" fontId="3" fillId="0" borderId="0" xfId="2" applyFont="1" applyFill="1" applyBorder="1" applyAlignment="1" applyProtection="1">
      <alignment horizontal="left" vertical="top" wrapText="1"/>
    </xf>
    <xf numFmtId="1" fontId="3" fillId="0" borderId="0" xfId="2" applyNumberFormat="1" applyFill="1" applyBorder="1" applyAlignment="1" applyProtection="1">
      <alignment horizontal="center" vertical="top"/>
    </xf>
    <xf numFmtId="0" fontId="3" fillId="0" borderId="0" xfId="0" applyNumberFormat="1" applyFont="1" applyFill="1" applyBorder="1" applyAlignment="1" applyProtection="1">
      <alignment horizontal="left" vertical="top" wrapText="1"/>
    </xf>
    <xf numFmtId="1" fontId="3" fillId="0" borderId="0" xfId="0" applyNumberFormat="1" applyFont="1" applyFill="1" applyBorder="1" applyAlignment="1" applyProtection="1">
      <alignment horizontal="center" vertical="top"/>
    </xf>
    <xf numFmtId="2" fontId="3" fillId="0" borderId="0" xfId="0" applyNumberFormat="1" applyFont="1" applyFill="1" applyBorder="1" applyAlignment="1" applyProtection="1">
      <alignment horizontal="center" vertical="top"/>
    </xf>
    <xf numFmtId="166" fontId="3" fillId="0" borderId="0" xfId="0" applyNumberFormat="1" applyFont="1" applyFill="1" applyBorder="1" applyAlignment="1" applyProtection="1">
      <alignment horizontal="center" vertical="top"/>
    </xf>
    <xf numFmtId="0" fontId="3" fillId="0" borderId="3" xfId="2" applyFill="1" applyBorder="1" applyAlignment="1" applyProtection="1">
      <alignment horizontal="center" vertical="top"/>
    </xf>
    <xf numFmtId="0" fontId="0" fillId="3" borderId="0" xfId="0" applyFill="1" applyAlignment="1" applyProtection="1">
      <alignment wrapText="1"/>
    </xf>
    <xf numFmtId="0" fontId="0" fillId="3" borderId="0" xfId="0" applyNumberFormat="1" applyFill="1" applyAlignment="1" applyProtection="1">
      <alignment vertical="top" wrapText="1"/>
    </xf>
    <xf numFmtId="164" fontId="0" fillId="3" borderId="0" xfId="0" applyNumberFormat="1" applyFill="1" applyBorder="1" applyAlignment="1" applyProtection="1">
      <alignment horizontal="right" vertical="top"/>
    </xf>
    <xf numFmtId="0" fontId="0" fillId="3" borderId="0" xfId="0" applyFill="1" applyAlignment="1" applyProtection="1">
      <alignment horizontal="left" vertical="top"/>
    </xf>
    <xf numFmtId="0" fontId="11" fillId="3" borderId="0" xfId="0" applyFont="1" applyFill="1" applyAlignment="1" applyProtection="1"/>
    <xf numFmtId="0" fontId="5" fillId="3" borderId="0" xfId="0" applyFont="1" applyFill="1" applyBorder="1" applyAlignment="1" applyProtection="1">
      <alignment horizontal="left"/>
    </xf>
    <xf numFmtId="0" fontId="3" fillId="0" borderId="0" xfId="0" applyFont="1" applyFill="1" applyBorder="1" applyAlignment="1" applyProtection="1">
      <alignment vertical="top" wrapText="1"/>
    </xf>
    <xf numFmtId="0" fontId="3" fillId="0" borderId="0" xfId="0" applyFont="1" applyFill="1" applyBorder="1" applyAlignment="1" applyProtection="1">
      <alignment horizontal="center" vertical="top" wrapText="1"/>
    </xf>
    <xf numFmtId="44" fontId="6" fillId="2" borderId="0" xfId="1" applyFont="1" applyFill="1" applyBorder="1" applyAlignment="1" applyProtection="1">
      <alignment horizontal="right" vertical="top"/>
    </xf>
    <xf numFmtId="0" fontId="3" fillId="0" borderId="0" xfId="0" applyNumberFormat="1" applyFont="1" applyFill="1" applyBorder="1" applyAlignment="1" applyProtection="1">
      <alignment horizontal="center" vertical="top" wrapText="1"/>
    </xf>
    <xf numFmtId="2" fontId="3" fillId="0" borderId="0" xfId="0" applyNumberFormat="1" applyFont="1" applyFill="1" applyBorder="1" applyAlignment="1" applyProtection="1">
      <alignment horizontal="center" vertical="top" wrapText="1"/>
    </xf>
    <xf numFmtId="0" fontId="5" fillId="0" borderId="0" xfId="0" applyFont="1" applyFill="1" applyBorder="1" applyAlignment="1" applyProtection="1"/>
    <xf numFmtId="0" fontId="0" fillId="0" borderId="0" xfId="0" applyFill="1" applyBorder="1" applyProtection="1"/>
    <xf numFmtId="0" fontId="3" fillId="0" borderId="0" xfId="2" applyFill="1" applyBorder="1" applyAlignment="1" applyProtection="1">
      <alignment horizontal="center"/>
    </xf>
    <xf numFmtId="0" fontId="3" fillId="0" borderId="0" xfId="0" applyFont="1" applyFill="1" applyBorder="1" applyAlignment="1" applyProtection="1">
      <alignment horizontal="center" wrapText="1"/>
    </xf>
    <xf numFmtId="0" fontId="3" fillId="4" borderId="5" xfId="0" quotePrefix="1" applyFont="1" applyFill="1" applyBorder="1" applyAlignment="1" applyProtection="1">
      <alignment horizontal="center"/>
      <protection locked="0"/>
    </xf>
    <xf numFmtId="0" fontId="1" fillId="3" borderId="0" xfId="0" applyFont="1" applyFill="1" applyAlignment="1">
      <alignment horizontal="left" vertical="top" wrapText="1"/>
    </xf>
    <xf numFmtId="0" fontId="11" fillId="3" borderId="0" xfId="0" applyFont="1" applyFill="1" applyAlignment="1">
      <alignment horizontal="center"/>
    </xf>
    <xf numFmtId="0" fontId="2" fillId="0" borderId="0" xfId="0" applyFont="1" applyFill="1" applyBorder="1" applyAlignment="1" applyProtection="1">
      <alignment horizontal="right" wrapText="1"/>
    </xf>
    <xf numFmtId="0" fontId="2" fillId="2" borderId="1" xfId="0" applyFont="1" applyFill="1" applyBorder="1" applyAlignment="1" applyProtection="1">
      <protection locked="0"/>
    </xf>
    <xf numFmtId="0" fontId="5" fillId="0" borderId="0" xfId="0" applyFont="1" applyFill="1" applyBorder="1" applyAlignment="1" applyProtection="1">
      <alignment horizontal="center"/>
    </xf>
    <xf numFmtId="164" fontId="7" fillId="0" borderId="0" xfId="0" applyNumberFormat="1" applyFont="1" applyFill="1" applyBorder="1" applyAlignment="1" applyProtection="1">
      <alignment horizontal="center" vertical="top"/>
    </xf>
    <xf numFmtId="0" fontId="2"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3" fillId="0" borderId="3" xfId="2" applyFill="1" applyBorder="1" applyAlignment="1" applyProtection="1">
      <alignment horizontal="right" vertical="top" wrapText="1"/>
    </xf>
    <xf numFmtId="0" fontId="2" fillId="0" borderId="1" xfId="0" applyFont="1" applyFill="1" applyBorder="1" applyAlignment="1" applyProtection="1"/>
    <xf numFmtId="0" fontId="7" fillId="0" borderId="2" xfId="0" applyFont="1" applyFill="1" applyBorder="1" applyAlignment="1" applyProtection="1">
      <alignment horizontal="left" wrapText="1"/>
    </xf>
    <xf numFmtId="0" fontId="2" fillId="0" borderId="1" xfId="0" applyFont="1" applyFill="1" applyBorder="1" applyAlignment="1" applyProtection="1">
      <protection locked="0"/>
    </xf>
    <xf numFmtId="164" fontId="7" fillId="0" borderId="0" xfId="0" applyNumberFormat="1" applyFont="1" applyFill="1" applyBorder="1" applyAlignment="1">
      <alignment horizontal="center" vertical="top"/>
    </xf>
    <xf numFmtId="0" fontId="5" fillId="0" borderId="0" xfId="0" applyFont="1" applyFill="1" applyBorder="1" applyAlignment="1">
      <alignment horizontal="center"/>
    </xf>
    <xf numFmtId="0" fontId="1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Fill="1" applyBorder="1" applyAlignment="1" applyProtection="1">
      <alignment horizontal="left"/>
    </xf>
    <xf numFmtId="0" fontId="5" fillId="0" borderId="0" xfId="0" applyFont="1" applyBorder="1" applyAlignment="1">
      <alignment horizontal="center"/>
    </xf>
  </cellXfs>
  <cellStyles count="4">
    <cellStyle name="Currency" xfId="1" builtinId="4"/>
    <cellStyle name="Normal" xfId="0" builtinId="0"/>
    <cellStyle name="Normal 2" xfId="2" xr:uid="{00000000-0005-0000-0000-000002000000}"/>
    <cellStyle name="Percent" xfId="3" builtinId="5"/>
  </cellStyles>
  <dxfs count="1">
    <dxf>
      <fill>
        <patternFill>
          <bgColor rgb="FFFF0000"/>
        </patternFill>
      </fill>
    </dxf>
  </dxfs>
  <tableStyles count="0" defaultTableStyle="TableStyleMedium9" defaultPivotStyle="PivotStyleLight16"/>
  <colors>
    <mruColors>
      <color rgb="FFFFFFCC"/>
      <color rgb="FFF8F8F8"/>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randjct-my.sharepoint.com/CapImprv/KENTH/2000-Alley%20Improvement%20Distri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ata"/>
      <sheetName val="Quantities"/>
      <sheetName val="Bid Schedule"/>
      <sheetName val="Bid Summary"/>
      <sheetName val="C.O. 1"/>
      <sheetName val="C.O. 2"/>
      <sheetName val="Pymt Request"/>
      <sheetName val="Pay Est."/>
      <sheetName val="Plan v Act."/>
      <sheetName val="CFP"/>
      <sheetName val="Satus"/>
      <sheetName val="Summary"/>
    </sheetNames>
    <sheetDataSet>
      <sheetData sheetId="0">
        <row r="8">
          <cell r="B8">
            <v>65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BreakPreview" zoomScaleNormal="100" zoomScaleSheetLayoutView="100" workbookViewId="0">
      <selection sqref="A1:I1"/>
    </sheetView>
  </sheetViews>
  <sheetFormatPr defaultColWidth="8.77734375" defaultRowHeight="15" x14ac:dyDescent="0.2"/>
  <cols>
    <col min="1" max="2" width="4.44140625" style="16" customWidth="1"/>
    <col min="3" max="8" width="8.77734375" style="16"/>
    <col min="9" max="9" width="16.33203125" style="16" customWidth="1"/>
    <col min="10" max="16384" width="8.77734375" style="16"/>
  </cols>
  <sheetData>
    <row r="1" spans="1:9" ht="18" x14ac:dyDescent="0.25">
      <c r="A1" s="140" t="str">
        <f>'BID ALT 1 - KC'!$A1&amp;" Instructions"</f>
        <v>Bid Schedule Instructions</v>
      </c>
      <c r="B1" s="140"/>
      <c r="C1" s="140"/>
      <c r="D1" s="140"/>
      <c r="E1" s="140"/>
      <c r="F1" s="140"/>
      <c r="G1" s="140"/>
      <c r="H1" s="140"/>
      <c r="I1" s="140"/>
    </row>
    <row r="2" spans="1:9" ht="18" x14ac:dyDescent="0.25">
      <c r="A2" s="140" t="str">
        <f>'BID ALT 1 - KC'!$A2</f>
        <v>KANNAH CREEK INTAKE AND PURDY MESA FLOWLINE REHABILITATION</v>
      </c>
      <c r="B2" s="140"/>
      <c r="C2" s="140"/>
      <c r="D2" s="140"/>
      <c r="E2" s="140"/>
      <c r="F2" s="140"/>
      <c r="G2" s="140"/>
      <c r="H2" s="140"/>
      <c r="I2" s="140"/>
    </row>
    <row r="3" spans="1:9" ht="18" x14ac:dyDescent="0.25">
      <c r="A3" s="140" t="str">
        <f>'BID ALT 1 - KC'!$A3</f>
        <v>IFB-4568-18-DH</v>
      </c>
      <c r="B3" s="140"/>
      <c r="C3" s="140"/>
      <c r="D3" s="140"/>
      <c r="E3" s="140"/>
      <c r="F3" s="140"/>
      <c r="G3" s="140"/>
      <c r="H3" s="140"/>
      <c r="I3" s="140"/>
    </row>
    <row r="4" spans="1:9" x14ac:dyDescent="0.2">
      <c r="A4" s="58"/>
    </row>
    <row r="5" spans="1:9" x14ac:dyDescent="0.2">
      <c r="A5" s="58" t="s">
        <v>76</v>
      </c>
    </row>
    <row r="6" spans="1:9" ht="49.5" customHeight="1" x14ac:dyDescent="0.2">
      <c r="A6" s="59" t="s">
        <v>63</v>
      </c>
      <c r="B6" s="139" t="s">
        <v>187</v>
      </c>
      <c r="C6" s="139"/>
      <c r="D6" s="139"/>
      <c r="E6" s="139"/>
      <c r="F6" s="139"/>
      <c r="G6" s="139"/>
      <c r="H6" s="139"/>
      <c r="I6" s="139"/>
    </row>
    <row r="7" spans="1:9" ht="20.85" customHeight="1" x14ac:dyDescent="0.2">
      <c r="A7" s="59" t="s">
        <v>64</v>
      </c>
      <c r="B7" s="139" t="s">
        <v>172</v>
      </c>
      <c r="C7" s="139"/>
      <c r="D7" s="139"/>
      <c r="E7" s="139"/>
      <c r="F7" s="139"/>
      <c r="G7" s="139"/>
      <c r="H7" s="139"/>
      <c r="I7" s="139"/>
    </row>
    <row r="8" spans="1:9" ht="38.25" customHeight="1" x14ac:dyDescent="0.2">
      <c r="A8" s="59" t="s">
        <v>65</v>
      </c>
      <c r="B8" s="139" t="s">
        <v>184</v>
      </c>
      <c r="C8" s="139"/>
      <c r="D8" s="139"/>
      <c r="E8" s="139"/>
      <c r="F8" s="139"/>
      <c r="G8" s="139"/>
      <c r="H8" s="139"/>
      <c r="I8" s="139"/>
    </row>
    <row r="9" spans="1:9" ht="68.25" customHeight="1" x14ac:dyDescent="0.2">
      <c r="A9" s="59" t="s">
        <v>66</v>
      </c>
      <c r="B9" s="139" t="s">
        <v>185</v>
      </c>
      <c r="C9" s="139"/>
      <c r="D9" s="139"/>
      <c r="E9" s="139"/>
      <c r="F9" s="139"/>
      <c r="G9" s="139"/>
      <c r="H9" s="139"/>
      <c r="I9" s="139"/>
    </row>
    <row r="10" spans="1:9" ht="20.85" customHeight="1" x14ac:dyDescent="0.2">
      <c r="A10" s="59" t="s">
        <v>73</v>
      </c>
      <c r="B10" s="139" t="s">
        <v>182</v>
      </c>
      <c r="C10" s="139"/>
      <c r="D10" s="139"/>
      <c r="E10" s="139"/>
      <c r="F10" s="139"/>
      <c r="G10" s="139"/>
      <c r="H10" s="139"/>
      <c r="I10" s="139"/>
    </row>
    <row r="11" spans="1:9" ht="29.25" customHeight="1" x14ac:dyDescent="0.2">
      <c r="A11" s="59" t="s">
        <v>74</v>
      </c>
      <c r="B11" s="139" t="s">
        <v>69</v>
      </c>
      <c r="C11" s="139"/>
      <c r="D11" s="139"/>
      <c r="E11" s="139"/>
      <c r="F11" s="139"/>
      <c r="G11" s="139"/>
      <c r="H11" s="139"/>
      <c r="I11" s="139"/>
    </row>
    <row r="12" spans="1:9" ht="23.25" customHeight="1" x14ac:dyDescent="0.2">
      <c r="A12" s="60"/>
      <c r="B12" s="61" t="s">
        <v>70</v>
      </c>
      <c r="C12" s="61" t="s">
        <v>77</v>
      </c>
      <c r="D12" s="60"/>
      <c r="E12" s="60"/>
      <c r="F12" s="60"/>
      <c r="G12" s="60"/>
      <c r="H12" s="60"/>
      <c r="I12" s="60"/>
    </row>
    <row r="13" spans="1:9" ht="50.25" customHeight="1" x14ac:dyDescent="0.2">
      <c r="A13" s="60"/>
      <c r="B13" s="61" t="s">
        <v>71</v>
      </c>
      <c r="C13" s="139" t="s">
        <v>173</v>
      </c>
      <c r="D13" s="139"/>
      <c r="E13" s="139"/>
      <c r="F13" s="139"/>
      <c r="G13" s="139"/>
      <c r="H13" s="139"/>
      <c r="I13" s="139"/>
    </row>
    <row r="14" spans="1:9" ht="20.85" customHeight="1" x14ac:dyDescent="0.2">
      <c r="A14" s="60"/>
      <c r="B14" s="61" t="s">
        <v>72</v>
      </c>
      <c r="C14" s="61" t="s">
        <v>68</v>
      </c>
      <c r="D14" s="60"/>
      <c r="E14" s="60"/>
      <c r="F14" s="60"/>
      <c r="G14" s="60"/>
      <c r="H14" s="60"/>
      <c r="I14" s="60"/>
    </row>
    <row r="15" spans="1:9" ht="29.25" customHeight="1" x14ac:dyDescent="0.2">
      <c r="A15" s="61" t="s">
        <v>181</v>
      </c>
      <c r="B15" s="139" t="s">
        <v>78</v>
      </c>
      <c r="C15" s="139"/>
      <c r="D15" s="139"/>
      <c r="E15" s="139"/>
      <c r="F15" s="139"/>
      <c r="G15" s="139"/>
      <c r="H15" s="139"/>
      <c r="I15" s="139"/>
    </row>
    <row r="19" spans="1:9" s="60" customFormat="1" ht="20.85" customHeight="1" x14ac:dyDescent="0.2">
      <c r="A19" s="61" t="s">
        <v>75</v>
      </c>
    </row>
    <row r="20" spans="1:9" s="60" customFormat="1" ht="38.85" customHeight="1" x14ac:dyDescent="0.2">
      <c r="A20" s="61" t="s">
        <v>63</v>
      </c>
      <c r="B20" s="139" t="s">
        <v>62</v>
      </c>
      <c r="C20" s="139"/>
      <c r="D20" s="139"/>
      <c r="E20" s="139"/>
      <c r="F20" s="139"/>
      <c r="G20" s="139"/>
      <c r="H20" s="139"/>
      <c r="I20" s="139"/>
    </row>
    <row r="21" spans="1:9" s="60" customFormat="1" ht="38.85" customHeight="1" x14ac:dyDescent="0.2">
      <c r="A21" s="61" t="s">
        <v>64</v>
      </c>
      <c r="B21" s="139" t="s">
        <v>186</v>
      </c>
      <c r="C21" s="139"/>
      <c r="D21" s="139"/>
      <c r="E21" s="139"/>
      <c r="F21" s="139"/>
      <c r="G21" s="139"/>
      <c r="H21" s="139"/>
      <c r="I21" s="139"/>
    </row>
    <row r="22" spans="1:9" s="60" customFormat="1" ht="20.85" customHeight="1" x14ac:dyDescent="0.2">
      <c r="A22" s="61" t="s">
        <v>65</v>
      </c>
      <c r="B22" s="139" t="s">
        <v>183</v>
      </c>
      <c r="C22" s="139"/>
      <c r="D22" s="139"/>
      <c r="E22" s="139"/>
      <c r="F22" s="139"/>
      <c r="G22" s="139"/>
      <c r="H22" s="139"/>
      <c r="I22" s="139"/>
    </row>
    <row r="23" spans="1:9" ht="48" customHeight="1" x14ac:dyDescent="0.2">
      <c r="A23" s="61" t="s">
        <v>66</v>
      </c>
      <c r="B23" s="139" t="s">
        <v>189</v>
      </c>
      <c r="C23" s="139"/>
      <c r="D23" s="139"/>
      <c r="E23" s="139"/>
      <c r="F23" s="139"/>
      <c r="G23" s="139"/>
      <c r="H23" s="139"/>
      <c r="I23" s="139"/>
    </row>
  </sheetData>
  <sheetProtection algorithmName="SHA-512" hashValue="BH9JKP0wgdxP7vhh5siyHeSiF5zooe3xLgiU7qz8bIFdDQYb8qpOF/JnRF/cpbmTAJmfxXVu19hqvl0ciX/NDA==" saltValue="g1ZahzD1Evr4tR6PeoLqeg==" spinCount="100000" sheet="1" objects="1" scenarios="1" selectLockedCells="1" selectUnlockedCells="1"/>
  <mergeCells count="15">
    <mergeCell ref="A1:I1"/>
    <mergeCell ref="A2:I2"/>
    <mergeCell ref="A3:I3"/>
    <mergeCell ref="B20:I20"/>
    <mergeCell ref="B21:I21"/>
    <mergeCell ref="B9:I9"/>
    <mergeCell ref="B23:I23"/>
    <mergeCell ref="B22:I22"/>
    <mergeCell ref="B6:I6"/>
    <mergeCell ref="B7:I7"/>
    <mergeCell ref="B8:I8"/>
    <mergeCell ref="B10:I10"/>
    <mergeCell ref="B11:I11"/>
    <mergeCell ref="C13:I13"/>
    <mergeCell ref="B15:I15"/>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06"/>
  <sheetViews>
    <sheetView zoomScaleNormal="100" zoomScaleSheetLayoutView="100" workbookViewId="0">
      <selection activeCell="C5" sqref="C5:G5"/>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0" width="8.88671875" style="18"/>
    <col min="11" max="11" width="10" style="18" bestFit="1" customWidth="1"/>
    <col min="12" max="16384" width="8.88671875" style="18"/>
  </cols>
  <sheetData>
    <row r="1" spans="1:8" ht="20.25" x14ac:dyDescent="0.3">
      <c r="A1" s="143" t="s">
        <v>58</v>
      </c>
      <c r="B1" s="143"/>
      <c r="C1" s="143"/>
      <c r="D1" s="143"/>
      <c r="E1" s="143"/>
      <c r="F1" s="143"/>
      <c r="G1" s="143"/>
    </row>
    <row r="2" spans="1:8" ht="18" x14ac:dyDescent="0.25">
      <c r="A2" s="146" t="s">
        <v>82</v>
      </c>
      <c r="B2" s="146"/>
      <c r="C2" s="146"/>
      <c r="D2" s="146"/>
      <c r="E2" s="146"/>
      <c r="F2" s="146"/>
      <c r="G2" s="146"/>
    </row>
    <row r="3" spans="1:8" ht="18" x14ac:dyDescent="0.25">
      <c r="A3" s="146" t="s">
        <v>83</v>
      </c>
      <c r="B3" s="146"/>
      <c r="C3" s="146"/>
      <c r="D3" s="146"/>
      <c r="E3" s="146"/>
      <c r="F3" s="146"/>
      <c r="G3" s="146"/>
    </row>
    <row r="4" spans="1:8" ht="20.25" x14ac:dyDescent="0.3">
      <c r="A4" s="108"/>
      <c r="B4" s="108"/>
      <c r="C4" s="108"/>
      <c r="D4" s="108"/>
      <c r="E4" s="108"/>
      <c r="F4" s="108"/>
      <c r="G4" s="108"/>
    </row>
    <row r="5" spans="1:8" ht="15.75" x14ac:dyDescent="0.25">
      <c r="A5" s="145" t="s">
        <v>67</v>
      </c>
      <c r="B5" s="145"/>
      <c r="C5" s="142"/>
      <c r="D5" s="142"/>
      <c r="E5" s="142"/>
      <c r="F5" s="142"/>
      <c r="G5" s="142"/>
    </row>
    <row r="6" spans="1:8" ht="20.25" x14ac:dyDescent="0.3">
      <c r="A6" s="108"/>
      <c r="B6" s="108"/>
      <c r="C6" s="108"/>
      <c r="D6" s="108"/>
      <c r="E6" s="108"/>
      <c r="F6" s="108"/>
      <c r="G6" s="108"/>
    </row>
    <row r="7" spans="1:8" s="109" customFormat="1" ht="15.75" customHeight="1" x14ac:dyDescent="0.2">
      <c r="A7" s="144" t="s">
        <v>84</v>
      </c>
      <c r="B7" s="144"/>
      <c r="C7" s="144"/>
      <c r="D7" s="144"/>
      <c r="E7" s="144"/>
      <c r="F7" s="144"/>
      <c r="G7" s="144"/>
      <c r="H7" s="18"/>
    </row>
    <row r="8" spans="1:8" ht="25.5" x14ac:dyDescent="0.2">
      <c r="A8" s="22" t="s">
        <v>1</v>
      </c>
      <c r="B8" s="22" t="s">
        <v>9</v>
      </c>
      <c r="C8" s="110" t="s">
        <v>2</v>
      </c>
      <c r="D8" s="111" t="s">
        <v>3</v>
      </c>
      <c r="E8" s="111" t="s">
        <v>4</v>
      </c>
      <c r="F8" s="22" t="s">
        <v>5</v>
      </c>
      <c r="G8" s="22" t="s">
        <v>6</v>
      </c>
    </row>
    <row r="9" spans="1:8" x14ac:dyDescent="0.2">
      <c r="A9" s="112"/>
      <c r="B9" s="112"/>
      <c r="C9" s="113"/>
      <c r="D9" s="31"/>
      <c r="E9" s="114"/>
      <c r="F9" s="31"/>
      <c r="G9" s="32"/>
    </row>
    <row r="10" spans="1:8" s="72" customFormat="1" ht="63.75" x14ac:dyDescent="0.2">
      <c r="A10" s="115">
        <v>1</v>
      </c>
      <c r="B10" s="115" t="s">
        <v>88</v>
      </c>
      <c r="C10" s="116" t="s">
        <v>89</v>
      </c>
      <c r="D10" s="117">
        <v>1</v>
      </c>
      <c r="E10" s="73" t="s">
        <v>55</v>
      </c>
      <c r="F10" s="98" t="s">
        <v>56</v>
      </c>
      <c r="G10" s="75" t="str">
        <f>IF($D10="","",IF($F10="$ ____________","$ ____________",$D10*$F10))</f>
        <v>$ ____________</v>
      </c>
      <c r="H10" s="52"/>
    </row>
    <row r="11" spans="1:8" s="72" customFormat="1" ht="25.5" x14ac:dyDescent="0.2">
      <c r="A11" s="115">
        <f>A10+1</f>
        <v>2</v>
      </c>
      <c r="B11" s="115" t="str">
        <f>B10</f>
        <v>SP</v>
      </c>
      <c r="C11" s="116" t="s">
        <v>90</v>
      </c>
      <c r="D11" s="117">
        <v>1</v>
      </c>
      <c r="E11" s="73" t="s">
        <v>55</v>
      </c>
      <c r="F11" s="74" t="s">
        <v>56</v>
      </c>
      <c r="G11" s="75" t="str">
        <f t="shared" ref="G11:G74" si="0">IF($D11="","",IF($F11="$ ____________","$ ____________",$D11*$F11))</f>
        <v>$ ____________</v>
      </c>
      <c r="H11" s="52"/>
    </row>
    <row r="12" spans="1:8" s="72" customFormat="1" x14ac:dyDescent="0.2">
      <c r="A12" s="115">
        <f t="shared" ref="A12:A63" si="1">A11+1</f>
        <v>3</v>
      </c>
      <c r="B12" s="115" t="str">
        <f t="shared" ref="B12:B15" si="2">B11</f>
        <v>SP</v>
      </c>
      <c r="C12" s="116" t="s">
        <v>91</v>
      </c>
      <c r="D12" s="117">
        <v>1</v>
      </c>
      <c r="E12" s="73" t="s">
        <v>55</v>
      </c>
      <c r="F12" s="98" t="s">
        <v>56</v>
      </c>
      <c r="G12" s="75" t="str">
        <f t="shared" si="0"/>
        <v>$ ____________</v>
      </c>
      <c r="H12" s="52"/>
    </row>
    <row r="13" spans="1:8" s="72" customFormat="1" x14ac:dyDescent="0.2">
      <c r="A13" s="115">
        <f t="shared" si="1"/>
        <v>4</v>
      </c>
      <c r="B13" s="115" t="str">
        <f t="shared" si="2"/>
        <v>SP</v>
      </c>
      <c r="C13" s="116" t="s">
        <v>92</v>
      </c>
      <c r="D13" s="117">
        <v>1</v>
      </c>
      <c r="E13" s="73" t="s">
        <v>55</v>
      </c>
      <c r="F13" s="74" t="s">
        <v>56</v>
      </c>
      <c r="G13" s="75" t="str">
        <f t="shared" si="0"/>
        <v>$ ____________</v>
      </c>
      <c r="H13" s="52"/>
    </row>
    <row r="14" spans="1:8" s="72" customFormat="1" ht="25.5" x14ac:dyDescent="0.2">
      <c r="A14" s="115">
        <f t="shared" si="1"/>
        <v>5</v>
      </c>
      <c r="B14" s="115" t="str">
        <f t="shared" si="2"/>
        <v>SP</v>
      </c>
      <c r="C14" s="116" t="s">
        <v>93</v>
      </c>
      <c r="D14" s="117">
        <f>306*27*130/2000</f>
        <v>537.03</v>
      </c>
      <c r="E14" s="73" t="s">
        <v>54</v>
      </c>
      <c r="F14" s="74" t="s">
        <v>56</v>
      </c>
      <c r="G14" s="75" t="str">
        <f t="shared" si="0"/>
        <v>$ ____________</v>
      </c>
      <c r="H14" s="52"/>
    </row>
    <row r="15" spans="1:8" s="72" customFormat="1" ht="25.5" x14ac:dyDescent="0.2">
      <c r="A15" s="115">
        <f t="shared" si="1"/>
        <v>6</v>
      </c>
      <c r="B15" s="115" t="str">
        <f t="shared" si="2"/>
        <v>SP</v>
      </c>
      <c r="C15" s="116" t="s">
        <v>94</v>
      </c>
      <c r="D15" s="117">
        <v>17</v>
      </c>
      <c r="E15" s="73" t="s">
        <v>54</v>
      </c>
      <c r="F15" s="74" t="s">
        <v>56</v>
      </c>
      <c r="G15" s="75" t="str">
        <f t="shared" si="0"/>
        <v>$ ____________</v>
      </c>
      <c r="H15" s="52"/>
    </row>
    <row r="16" spans="1:8" s="72" customFormat="1" ht="63.75" x14ac:dyDescent="0.2">
      <c r="A16" s="115">
        <f t="shared" si="1"/>
        <v>7</v>
      </c>
      <c r="B16" s="115">
        <v>506</v>
      </c>
      <c r="C16" s="118" t="s">
        <v>95</v>
      </c>
      <c r="D16" s="117">
        <f>ROUNDUP(550*3/27,0)</f>
        <v>62</v>
      </c>
      <c r="E16" s="73" t="s">
        <v>28</v>
      </c>
      <c r="F16" s="74" t="s">
        <v>56</v>
      </c>
      <c r="G16" s="75" t="str">
        <f t="shared" si="0"/>
        <v>$ ____________</v>
      </c>
      <c r="H16" s="52"/>
    </row>
    <row r="17" spans="1:8" s="72" customFormat="1" ht="25.5" x14ac:dyDescent="0.2">
      <c r="A17" s="115">
        <f t="shared" si="1"/>
        <v>8</v>
      </c>
      <c r="B17" s="115" t="s">
        <v>88</v>
      </c>
      <c r="C17" s="118" t="s">
        <v>96</v>
      </c>
      <c r="D17" s="117">
        <v>1</v>
      </c>
      <c r="E17" s="73" t="s">
        <v>55</v>
      </c>
      <c r="F17" s="74" t="s">
        <v>56</v>
      </c>
      <c r="G17" s="75" t="str">
        <f t="shared" si="0"/>
        <v>$ ____________</v>
      </c>
      <c r="H17" s="52"/>
    </row>
    <row r="18" spans="1:8" s="72" customFormat="1" ht="63.75" x14ac:dyDescent="0.2">
      <c r="A18" s="115">
        <f t="shared" si="1"/>
        <v>9</v>
      </c>
      <c r="B18" s="115" t="s">
        <v>88</v>
      </c>
      <c r="C18" s="118" t="s">
        <v>168</v>
      </c>
      <c r="D18" s="117">
        <v>1</v>
      </c>
      <c r="E18" s="73" t="s">
        <v>55</v>
      </c>
      <c r="F18" s="74" t="s">
        <v>56</v>
      </c>
      <c r="G18" s="75" t="str">
        <f t="shared" si="0"/>
        <v>$ ____________</v>
      </c>
      <c r="H18" s="52"/>
    </row>
    <row r="19" spans="1:8" x14ac:dyDescent="0.2">
      <c r="A19" s="115">
        <f t="shared" si="1"/>
        <v>10</v>
      </c>
      <c r="B19" s="115" t="s">
        <v>97</v>
      </c>
      <c r="C19" s="118" t="s">
        <v>98</v>
      </c>
      <c r="D19" s="119">
        <v>39</v>
      </c>
      <c r="E19" s="73" t="s">
        <v>25</v>
      </c>
      <c r="F19" s="74" t="s">
        <v>56</v>
      </c>
      <c r="G19" s="75" t="str">
        <f t="shared" si="0"/>
        <v>$ ____________</v>
      </c>
      <c r="H19" s="52"/>
    </row>
    <row r="20" spans="1:8" x14ac:dyDescent="0.2">
      <c r="A20" s="115">
        <f t="shared" si="1"/>
        <v>11</v>
      </c>
      <c r="B20" s="115" t="s">
        <v>97</v>
      </c>
      <c r="C20" s="118" t="s">
        <v>99</v>
      </c>
      <c r="D20" s="119">
        <v>27</v>
      </c>
      <c r="E20" s="73" t="s">
        <v>25</v>
      </c>
      <c r="F20" s="74" t="s">
        <v>56</v>
      </c>
      <c r="G20" s="75" t="str">
        <f t="shared" si="0"/>
        <v>$ ____________</v>
      </c>
      <c r="H20" s="52"/>
    </row>
    <row r="21" spans="1:8" x14ac:dyDescent="0.2">
      <c r="A21" s="115">
        <f t="shared" si="1"/>
        <v>12</v>
      </c>
      <c r="B21" s="115" t="s">
        <v>97</v>
      </c>
      <c r="C21" s="118" t="s">
        <v>100</v>
      </c>
      <c r="D21" s="119">
        <v>34</v>
      </c>
      <c r="E21" s="73" t="s">
        <v>25</v>
      </c>
      <c r="F21" s="74" t="s">
        <v>56</v>
      </c>
      <c r="G21" s="75" t="str">
        <f t="shared" si="0"/>
        <v>$ ____________</v>
      </c>
      <c r="H21" s="52"/>
    </row>
    <row r="22" spans="1:8" ht="25.5" x14ac:dyDescent="0.2">
      <c r="A22" s="115">
        <f t="shared" si="1"/>
        <v>13</v>
      </c>
      <c r="B22" s="115" t="s">
        <v>97</v>
      </c>
      <c r="C22" s="118" t="s">
        <v>101</v>
      </c>
      <c r="D22" s="119">
        <f>282-130</f>
        <v>152</v>
      </c>
      <c r="E22" s="73" t="s">
        <v>25</v>
      </c>
      <c r="F22" s="74" t="s">
        <v>56</v>
      </c>
      <c r="G22" s="75" t="str">
        <f t="shared" si="0"/>
        <v>$ ____________</v>
      </c>
      <c r="H22" s="52"/>
    </row>
    <row r="23" spans="1:8" ht="38.25" x14ac:dyDescent="0.2">
      <c r="A23" s="115">
        <f t="shared" si="1"/>
        <v>14</v>
      </c>
      <c r="B23" s="115" t="s">
        <v>97</v>
      </c>
      <c r="C23" s="118" t="s">
        <v>102</v>
      </c>
      <c r="D23" s="119">
        <v>330</v>
      </c>
      <c r="E23" s="73" t="s">
        <v>25</v>
      </c>
      <c r="F23" s="74" t="s">
        <v>56</v>
      </c>
      <c r="G23" s="75" t="str">
        <f t="shared" si="0"/>
        <v>$ ____________</v>
      </c>
      <c r="H23" s="52"/>
    </row>
    <row r="24" spans="1:8" ht="25.5" x14ac:dyDescent="0.2">
      <c r="A24" s="115">
        <f t="shared" si="1"/>
        <v>15</v>
      </c>
      <c r="B24" s="115" t="s">
        <v>97</v>
      </c>
      <c r="C24" s="118" t="s">
        <v>103</v>
      </c>
      <c r="D24" s="119">
        <v>2</v>
      </c>
      <c r="E24" s="73" t="s">
        <v>24</v>
      </c>
      <c r="F24" s="74" t="s">
        <v>56</v>
      </c>
      <c r="G24" s="75" t="str">
        <f t="shared" si="0"/>
        <v>$ ____________</v>
      </c>
      <c r="H24" s="52"/>
    </row>
    <row r="25" spans="1:8" ht="25.5" x14ac:dyDescent="0.2">
      <c r="A25" s="115">
        <f t="shared" si="1"/>
        <v>16</v>
      </c>
      <c r="B25" s="115" t="s">
        <v>97</v>
      </c>
      <c r="C25" s="118" t="s">
        <v>104</v>
      </c>
      <c r="D25" s="119">
        <v>1</v>
      </c>
      <c r="E25" s="73" t="s">
        <v>24</v>
      </c>
      <c r="F25" s="74" t="s">
        <v>56</v>
      </c>
      <c r="G25" s="75" t="str">
        <f t="shared" si="0"/>
        <v>$ ____________</v>
      </c>
      <c r="H25" s="52"/>
    </row>
    <row r="26" spans="1:8" ht="102" x14ac:dyDescent="0.2">
      <c r="A26" s="115">
        <f t="shared" si="1"/>
        <v>17</v>
      </c>
      <c r="B26" s="115" t="s">
        <v>97</v>
      </c>
      <c r="C26" s="118" t="s">
        <v>105</v>
      </c>
      <c r="D26" s="119">
        <v>2</v>
      </c>
      <c r="E26" s="73" t="s">
        <v>24</v>
      </c>
      <c r="F26" s="74" t="s">
        <v>56</v>
      </c>
      <c r="G26" s="75" t="str">
        <f t="shared" si="0"/>
        <v>$ ____________</v>
      </c>
      <c r="H26" s="52"/>
    </row>
    <row r="27" spans="1:8" x14ac:dyDescent="0.2">
      <c r="A27" s="115">
        <f t="shared" si="1"/>
        <v>18</v>
      </c>
      <c r="B27" s="115" t="s">
        <v>97</v>
      </c>
      <c r="C27" s="118" t="s">
        <v>106</v>
      </c>
      <c r="D27" s="119">
        <v>14</v>
      </c>
      <c r="E27" s="73" t="s">
        <v>24</v>
      </c>
      <c r="F27" s="74" t="s">
        <v>56</v>
      </c>
      <c r="G27" s="75" t="str">
        <f t="shared" si="0"/>
        <v>$ ____________</v>
      </c>
      <c r="H27" s="52"/>
    </row>
    <row r="28" spans="1:8" x14ac:dyDescent="0.2">
      <c r="A28" s="115">
        <f t="shared" si="1"/>
        <v>19</v>
      </c>
      <c r="B28" s="115" t="s">
        <v>97</v>
      </c>
      <c r="C28" s="118" t="s">
        <v>107</v>
      </c>
      <c r="D28" s="119">
        <v>1</v>
      </c>
      <c r="E28" s="73" t="s">
        <v>24</v>
      </c>
      <c r="F28" s="74" t="s">
        <v>56</v>
      </c>
      <c r="G28" s="75" t="str">
        <f t="shared" si="0"/>
        <v>$ ____________</v>
      </c>
      <c r="H28" s="52"/>
    </row>
    <row r="29" spans="1:8" x14ac:dyDescent="0.2">
      <c r="A29" s="115">
        <f t="shared" si="1"/>
        <v>20</v>
      </c>
      <c r="B29" s="115" t="s">
        <v>97</v>
      </c>
      <c r="C29" s="118" t="s">
        <v>108</v>
      </c>
      <c r="D29" s="119">
        <v>2</v>
      </c>
      <c r="E29" s="73" t="s">
        <v>24</v>
      </c>
      <c r="F29" s="74" t="s">
        <v>56</v>
      </c>
      <c r="G29" s="75" t="str">
        <f t="shared" si="0"/>
        <v>$ ____________</v>
      </c>
      <c r="H29" s="52"/>
    </row>
    <row r="30" spans="1:8" x14ac:dyDescent="0.2">
      <c r="A30" s="115">
        <f t="shared" si="1"/>
        <v>21</v>
      </c>
      <c r="B30" s="115" t="s">
        <v>97</v>
      </c>
      <c r="C30" s="118" t="s">
        <v>109</v>
      </c>
      <c r="D30" s="119">
        <v>3</v>
      </c>
      <c r="E30" s="35" t="s">
        <v>24</v>
      </c>
      <c r="F30" s="74" t="s">
        <v>56</v>
      </c>
      <c r="G30" s="75" t="str">
        <f t="shared" si="0"/>
        <v>$ ____________</v>
      </c>
      <c r="H30" s="52"/>
    </row>
    <row r="31" spans="1:8" x14ac:dyDescent="0.2">
      <c r="A31" s="115">
        <f t="shared" si="1"/>
        <v>22</v>
      </c>
      <c r="B31" s="115" t="s">
        <v>97</v>
      </c>
      <c r="C31" s="118" t="s">
        <v>110</v>
      </c>
      <c r="D31" s="119">
        <v>1</v>
      </c>
      <c r="E31" s="35" t="s">
        <v>24</v>
      </c>
      <c r="F31" s="74" t="s">
        <v>56</v>
      </c>
      <c r="G31" s="75" t="str">
        <f t="shared" si="0"/>
        <v>$ ____________</v>
      </c>
      <c r="H31" s="52"/>
    </row>
    <row r="32" spans="1:8" x14ac:dyDescent="0.2">
      <c r="A32" s="115">
        <f t="shared" si="1"/>
        <v>23</v>
      </c>
      <c r="B32" s="115" t="s">
        <v>97</v>
      </c>
      <c r="C32" s="118" t="s">
        <v>111</v>
      </c>
      <c r="D32" s="119">
        <v>4</v>
      </c>
      <c r="E32" s="35" t="s">
        <v>24</v>
      </c>
      <c r="F32" s="74" t="s">
        <v>56</v>
      </c>
      <c r="G32" s="75" t="str">
        <f t="shared" si="0"/>
        <v>$ ____________</v>
      </c>
      <c r="H32" s="52"/>
    </row>
    <row r="33" spans="1:8" x14ac:dyDescent="0.2">
      <c r="A33" s="115">
        <f t="shared" si="1"/>
        <v>24</v>
      </c>
      <c r="B33" s="115" t="s">
        <v>97</v>
      </c>
      <c r="C33" s="118" t="s">
        <v>112</v>
      </c>
      <c r="D33" s="119">
        <v>2</v>
      </c>
      <c r="E33" s="35" t="s">
        <v>24</v>
      </c>
      <c r="F33" s="74" t="s">
        <v>56</v>
      </c>
      <c r="G33" s="75" t="str">
        <f t="shared" si="0"/>
        <v>$ ____________</v>
      </c>
      <c r="H33" s="52"/>
    </row>
    <row r="34" spans="1:8" x14ac:dyDescent="0.2">
      <c r="A34" s="115">
        <f t="shared" si="1"/>
        <v>25</v>
      </c>
      <c r="B34" s="115" t="s">
        <v>97</v>
      </c>
      <c r="C34" s="118" t="s">
        <v>113</v>
      </c>
      <c r="D34" s="119">
        <v>3</v>
      </c>
      <c r="E34" s="35" t="s">
        <v>24</v>
      </c>
      <c r="F34" s="74" t="s">
        <v>56</v>
      </c>
      <c r="G34" s="75" t="str">
        <f t="shared" si="0"/>
        <v>$ ____________</v>
      </c>
      <c r="H34" s="52"/>
    </row>
    <row r="35" spans="1:8" ht="51" x14ac:dyDescent="0.2">
      <c r="A35" s="115">
        <f t="shared" si="1"/>
        <v>26</v>
      </c>
      <c r="B35" s="115" t="s">
        <v>97</v>
      </c>
      <c r="C35" s="118" t="s">
        <v>114</v>
      </c>
      <c r="D35" s="119">
        <v>1</v>
      </c>
      <c r="E35" s="35" t="s">
        <v>24</v>
      </c>
      <c r="F35" s="74" t="s">
        <v>56</v>
      </c>
      <c r="G35" s="75" t="str">
        <f t="shared" si="0"/>
        <v>$ ____________</v>
      </c>
      <c r="H35" s="52"/>
    </row>
    <row r="36" spans="1:8" ht="51" x14ac:dyDescent="0.2">
      <c r="A36" s="115">
        <f t="shared" si="1"/>
        <v>27</v>
      </c>
      <c r="B36" s="115" t="s">
        <v>97</v>
      </c>
      <c r="C36" s="118" t="s">
        <v>115</v>
      </c>
      <c r="D36" s="119">
        <v>1</v>
      </c>
      <c r="E36" s="35" t="s">
        <v>24</v>
      </c>
      <c r="F36" s="74" t="s">
        <v>56</v>
      </c>
      <c r="G36" s="75" t="str">
        <f t="shared" si="0"/>
        <v>$ ____________</v>
      </c>
      <c r="H36" s="52"/>
    </row>
    <row r="37" spans="1:8" x14ac:dyDescent="0.2">
      <c r="A37" s="115">
        <f t="shared" si="1"/>
        <v>28</v>
      </c>
      <c r="B37" s="115" t="s">
        <v>97</v>
      </c>
      <c r="C37" s="118" t="s">
        <v>116</v>
      </c>
      <c r="D37" s="119">
        <v>1</v>
      </c>
      <c r="E37" s="35" t="s">
        <v>24</v>
      </c>
      <c r="F37" s="74" t="s">
        <v>56</v>
      </c>
      <c r="G37" s="75" t="str">
        <f t="shared" si="0"/>
        <v>$ ____________</v>
      </c>
      <c r="H37" s="52"/>
    </row>
    <row r="38" spans="1:8" x14ac:dyDescent="0.2">
      <c r="A38" s="115">
        <f t="shared" si="1"/>
        <v>29</v>
      </c>
      <c r="B38" s="115" t="s">
        <v>97</v>
      </c>
      <c r="C38" s="118" t="s">
        <v>117</v>
      </c>
      <c r="D38" s="119">
        <v>1</v>
      </c>
      <c r="E38" s="35" t="s">
        <v>24</v>
      </c>
      <c r="F38" s="74" t="s">
        <v>56</v>
      </c>
      <c r="G38" s="75" t="str">
        <f t="shared" si="0"/>
        <v>$ ____________</v>
      </c>
      <c r="H38" s="52"/>
    </row>
    <row r="39" spans="1:8" x14ac:dyDescent="0.2">
      <c r="A39" s="115">
        <f t="shared" si="1"/>
        <v>30</v>
      </c>
      <c r="B39" s="115" t="s">
        <v>97</v>
      </c>
      <c r="C39" s="118" t="s">
        <v>118</v>
      </c>
      <c r="D39" s="119">
        <v>1</v>
      </c>
      <c r="E39" s="35" t="s">
        <v>24</v>
      </c>
      <c r="F39" s="74" t="s">
        <v>56</v>
      </c>
      <c r="G39" s="75" t="str">
        <f t="shared" si="0"/>
        <v>$ ____________</v>
      </c>
      <c r="H39" s="52"/>
    </row>
    <row r="40" spans="1:8" x14ac:dyDescent="0.2">
      <c r="A40" s="115">
        <f t="shared" si="1"/>
        <v>31</v>
      </c>
      <c r="B40" s="115" t="s">
        <v>97</v>
      </c>
      <c r="C40" s="118" t="s">
        <v>119</v>
      </c>
      <c r="D40" s="119">
        <v>1</v>
      </c>
      <c r="E40" s="35" t="s">
        <v>24</v>
      </c>
      <c r="F40" s="74" t="s">
        <v>56</v>
      </c>
      <c r="G40" s="75" t="str">
        <f t="shared" si="0"/>
        <v>$ ____________</v>
      </c>
      <c r="H40" s="52"/>
    </row>
    <row r="41" spans="1:8" ht="38.25" x14ac:dyDescent="0.2">
      <c r="A41" s="115">
        <f t="shared" si="1"/>
        <v>32</v>
      </c>
      <c r="B41" s="115" t="s">
        <v>97</v>
      </c>
      <c r="C41" s="118" t="s">
        <v>120</v>
      </c>
      <c r="D41" s="119">
        <v>1</v>
      </c>
      <c r="E41" s="35" t="s">
        <v>55</v>
      </c>
      <c r="F41" s="74" t="s">
        <v>56</v>
      </c>
      <c r="G41" s="75" t="str">
        <f t="shared" si="0"/>
        <v>$ ____________</v>
      </c>
      <c r="H41" s="52"/>
    </row>
    <row r="42" spans="1:8" ht="51" x14ac:dyDescent="0.2">
      <c r="A42" s="115">
        <f t="shared" si="1"/>
        <v>33</v>
      </c>
      <c r="B42" s="115" t="s">
        <v>97</v>
      </c>
      <c r="C42" s="118" t="s">
        <v>121</v>
      </c>
      <c r="D42" s="119">
        <v>56</v>
      </c>
      <c r="E42" s="35" t="s">
        <v>25</v>
      </c>
      <c r="F42" s="74" t="s">
        <v>56</v>
      </c>
      <c r="G42" s="75" t="str">
        <f t="shared" si="0"/>
        <v>$ ____________</v>
      </c>
      <c r="H42" s="52"/>
    </row>
    <row r="43" spans="1:8" ht="51" x14ac:dyDescent="0.2">
      <c r="A43" s="115">
        <f t="shared" si="1"/>
        <v>34</v>
      </c>
      <c r="B43" s="115" t="s">
        <v>97</v>
      </c>
      <c r="C43" s="118" t="s">
        <v>122</v>
      </c>
      <c r="D43" s="119">
        <v>52</v>
      </c>
      <c r="E43" s="35" t="s">
        <v>25</v>
      </c>
      <c r="F43" s="74" t="s">
        <v>56</v>
      </c>
      <c r="G43" s="75" t="str">
        <f t="shared" si="0"/>
        <v>$ ____________</v>
      </c>
      <c r="H43" s="52"/>
    </row>
    <row r="44" spans="1:8" ht="114.75" x14ac:dyDescent="0.2">
      <c r="A44" s="115">
        <f t="shared" si="1"/>
        <v>35</v>
      </c>
      <c r="B44" s="115" t="s">
        <v>97</v>
      </c>
      <c r="C44" s="118" t="s">
        <v>123</v>
      </c>
      <c r="D44" s="119">
        <v>1</v>
      </c>
      <c r="E44" s="35" t="s">
        <v>55</v>
      </c>
      <c r="F44" s="74" t="s">
        <v>56</v>
      </c>
      <c r="G44" s="75" t="str">
        <f t="shared" si="0"/>
        <v>$ ____________</v>
      </c>
      <c r="H44" s="52"/>
    </row>
    <row r="45" spans="1:8" ht="63.75" x14ac:dyDescent="0.2">
      <c r="A45" s="115">
        <f t="shared" si="1"/>
        <v>36</v>
      </c>
      <c r="B45" s="115" t="s">
        <v>97</v>
      </c>
      <c r="C45" s="118" t="s">
        <v>124</v>
      </c>
      <c r="D45" s="119">
        <v>5</v>
      </c>
      <c r="E45" s="35" t="s">
        <v>24</v>
      </c>
      <c r="F45" s="74" t="s">
        <v>56</v>
      </c>
      <c r="G45" s="75" t="str">
        <f t="shared" si="0"/>
        <v>$ ____________</v>
      </c>
      <c r="H45" s="52"/>
    </row>
    <row r="46" spans="1:8" ht="25.5" x14ac:dyDescent="0.2">
      <c r="A46" s="115">
        <f t="shared" si="1"/>
        <v>37</v>
      </c>
      <c r="B46" s="115">
        <v>201</v>
      </c>
      <c r="C46" s="118" t="s">
        <v>125</v>
      </c>
      <c r="D46" s="120">
        <f>11620.9/43560</f>
        <v>0.26677915518824608</v>
      </c>
      <c r="E46" s="35" t="s">
        <v>23</v>
      </c>
      <c r="F46" s="74" t="s">
        <v>56</v>
      </c>
      <c r="G46" s="75" t="str">
        <f t="shared" si="0"/>
        <v>$ ____________</v>
      </c>
      <c r="H46" s="52"/>
    </row>
    <row r="47" spans="1:8" ht="25.5" x14ac:dyDescent="0.2">
      <c r="A47" s="115">
        <f t="shared" si="1"/>
        <v>38</v>
      </c>
      <c r="B47" s="115">
        <v>202</v>
      </c>
      <c r="C47" s="118" t="s">
        <v>126</v>
      </c>
      <c r="D47" s="119">
        <v>1</v>
      </c>
      <c r="E47" s="35" t="s">
        <v>24</v>
      </c>
      <c r="F47" s="74" t="s">
        <v>56</v>
      </c>
      <c r="G47" s="75" t="str">
        <f t="shared" si="0"/>
        <v>$ ____________</v>
      </c>
      <c r="H47" s="52"/>
    </row>
    <row r="48" spans="1:8" ht="38.25" x14ac:dyDescent="0.2">
      <c r="A48" s="115">
        <f t="shared" si="1"/>
        <v>39</v>
      </c>
      <c r="B48" s="115">
        <v>202</v>
      </c>
      <c r="C48" s="118" t="s">
        <v>127</v>
      </c>
      <c r="D48" s="119">
        <v>1</v>
      </c>
      <c r="E48" s="35" t="s">
        <v>55</v>
      </c>
      <c r="F48" s="74" t="s">
        <v>56</v>
      </c>
      <c r="G48" s="75" t="str">
        <f t="shared" si="0"/>
        <v>$ ____________</v>
      </c>
      <c r="H48" s="52"/>
    </row>
    <row r="49" spans="1:8" x14ac:dyDescent="0.2">
      <c r="A49" s="115">
        <f t="shared" si="1"/>
        <v>40</v>
      </c>
      <c r="B49" s="115">
        <v>202</v>
      </c>
      <c r="C49" s="118" t="s">
        <v>128</v>
      </c>
      <c r="D49" s="119">
        <v>1</v>
      </c>
      <c r="E49" s="35" t="s">
        <v>24</v>
      </c>
      <c r="F49" s="74" t="s">
        <v>56</v>
      </c>
      <c r="G49" s="75" t="str">
        <f t="shared" si="0"/>
        <v>$ ____________</v>
      </c>
      <c r="H49" s="52"/>
    </row>
    <row r="50" spans="1:8" ht="25.5" x14ac:dyDescent="0.2">
      <c r="A50" s="115">
        <f t="shared" si="1"/>
        <v>41</v>
      </c>
      <c r="B50" s="115">
        <v>202</v>
      </c>
      <c r="C50" s="118" t="s">
        <v>129</v>
      </c>
      <c r="D50" s="119">
        <v>65</v>
      </c>
      <c r="E50" s="35" t="s">
        <v>25</v>
      </c>
      <c r="F50" s="74" t="s">
        <v>56</v>
      </c>
      <c r="G50" s="75" t="str">
        <f t="shared" si="0"/>
        <v>$ ____________</v>
      </c>
      <c r="H50" s="52"/>
    </row>
    <row r="51" spans="1:8" x14ac:dyDescent="0.2">
      <c r="A51" s="115">
        <f t="shared" si="1"/>
        <v>42</v>
      </c>
      <c r="B51" s="115">
        <v>202</v>
      </c>
      <c r="C51" s="118" t="s">
        <v>130</v>
      </c>
      <c r="D51" s="119">
        <f>58/9</f>
        <v>6.4444444444444446</v>
      </c>
      <c r="E51" s="35" t="s">
        <v>26</v>
      </c>
      <c r="F51" s="74" t="s">
        <v>56</v>
      </c>
      <c r="G51" s="75" t="str">
        <f t="shared" si="0"/>
        <v>$ ____________</v>
      </c>
      <c r="H51" s="52"/>
    </row>
    <row r="52" spans="1:8" x14ac:dyDescent="0.2">
      <c r="A52" s="115">
        <f t="shared" si="1"/>
        <v>43</v>
      </c>
      <c r="B52" s="115">
        <v>203</v>
      </c>
      <c r="C52" s="118" t="s">
        <v>131</v>
      </c>
      <c r="D52" s="119">
        <v>730</v>
      </c>
      <c r="E52" s="35" t="s">
        <v>28</v>
      </c>
      <c r="F52" s="74" t="s">
        <v>56</v>
      </c>
      <c r="G52" s="75" t="str">
        <f t="shared" si="0"/>
        <v>$ ____________</v>
      </c>
      <c r="H52" s="52"/>
    </row>
    <row r="53" spans="1:8" x14ac:dyDescent="0.2">
      <c r="A53" s="115">
        <f t="shared" si="1"/>
        <v>44</v>
      </c>
      <c r="B53" s="115">
        <v>203</v>
      </c>
      <c r="C53" s="118" t="s">
        <v>132</v>
      </c>
      <c r="D53" s="119">
        <v>200</v>
      </c>
      <c r="E53" s="35" t="s">
        <v>28</v>
      </c>
      <c r="F53" s="74" t="s">
        <v>56</v>
      </c>
      <c r="G53" s="75" t="str">
        <f t="shared" si="0"/>
        <v>$ ____________</v>
      </c>
      <c r="H53" s="52"/>
    </row>
    <row r="54" spans="1:8" x14ac:dyDescent="0.2">
      <c r="A54" s="115">
        <f t="shared" si="1"/>
        <v>45</v>
      </c>
      <c r="B54" s="115">
        <v>207</v>
      </c>
      <c r="C54" s="118" t="s">
        <v>133</v>
      </c>
      <c r="D54" s="119">
        <v>90</v>
      </c>
      <c r="E54" s="35" t="s">
        <v>28</v>
      </c>
      <c r="F54" s="74" t="s">
        <v>56</v>
      </c>
      <c r="G54" s="75" t="str">
        <f t="shared" si="0"/>
        <v>$ ____________</v>
      </c>
      <c r="H54" s="52"/>
    </row>
    <row r="55" spans="1:8" x14ac:dyDescent="0.2">
      <c r="A55" s="115">
        <f t="shared" si="1"/>
        <v>46</v>
      </c>
      <c r="B55" s="115">
        <v>207</v>
      </c>
      <c r="C55" s="118" t="s">
        <v>43</v>
      </c>
      <c r="D55" s="119">
        <v>154</v>
      </c>
      <c r="E55" s="35" t="s">
        <v>28</v>
      </c>
      <c r="F55" s="74" t="s">
        <v>56</v>
      </c>
      <c r="G55" s="75" t="str">
        <f t="shared" si="0"/>
        <v>$ ____________</v>
      </c>
      <c r="H55" s="52"/>
    </row>
    <row r="56" spans="1:8" x14ac:dyDescent="0.2">
      <c r="A56" s="115">
        <f t="shared" si="1"/>
        <v>47</v>
      </c>
      <c r="B56" s="115">
        <v>212.02</v>
      </c>
      <c r="C56" s="118" t="s">
        <v>134</v>
      </c>
      <c r="D56" s="120">
        <v>0.28889999999999999</v>
      </c>
      <c r="E56" s="35" t="s">
        <v>23</v>
      </c>
      <c r="F56" s="74" t="s">
        <v>56</v>
      </c>
      <c r="G56" s="75" t="str">
        <f t="shared" si="0"/>
        <v>$ ____________</v>
      </c>
      <c r="H56" s="52"/>
    </row>
    <row r="57" spans="1:8" x14ac:dyDescent="0.2">
      <c r="A57" s="115">
        <f t="shared" si="1"/>
        <v>48</v>
      </c>
      <c r="B57" s="115">
        <v>202</v>
      </c>
      <c r="C57" s="118" t="s">
        <v>135</v>
      </c>
      <c r="D57" s="121">
        <v>1.49E-2</v>
      </c>
      <c r="E57" s="35" t="s">
        <v>23</v>
      </c>
      <c r="F57" s="74" t="s">
        <v>56</v>
      </c>
      <c r="G57" s="75" t="str">
        <f t="shared" si="0"/>
        <v>$ ____________</v>
      </c>
      <c r="H57" s="52"/>
    </row>
    <row r="58" spans="1:8" ht="25.5" x14ac:dyDescent="0.2">
      <c r="A58" s="115">
        <f t="shared" si="1"/>
        <v>49</v>
      </c>
      <c r="B58" s="115">
        <v>216</v>
      </c>
      <c r="C58" s="118" t="s">
        <v>136</v>
      </c>
      <c r="D58" s="119">
        <v>721.48</v>
      </c>
      <c r="E58" s="35" t="s">
        <v>26</v>
      </c>
      <c r="F58" s="74" t="s">
        <v>56</v>
      </c>
      <c r="G58" s="75" t="str">
        <f t="shared" si="0"/>
        <v>$ ____________</v>
      </c>
      <c r="H58" s="52"/>
    </row>
    <row r="59" spans="1:8" ht="38.25" x14ac:dyDescent="0.2">
      <c r="A59" s="115">
        <f t="shared" si="1"/>
        <v>50</v>
      </c>
      <c r="B59" s="115">
        <v>304</v>
      </c>
      <c r="C59" s="118" t="s">
        <v>137</v>
      </c>
      <c r="D59" s="119">
        <v>69.06</v>
      </c>
      <c r="E59" s="35" t="s">
        <v>28</v>
      </c>
      <c r="F59" s="74" t="s">
        <v>56</v>
      </c>
      <c r="G59" s="75" t="str">
        <f t="shared" si="0"/>
        <v>$ ____________</v>
      </c>
      <c r="H59" s="52"/>
    </row>
    <row r="60" spans="1:8" ht="63.75" x14ac:dyDescent="0.2">
      <c r="A60" s="115">
        <f t="shared" si="1"/>
        <v>51</v>
      </c>
      <c r="B60" s="115">
        <v>506</v>
      </c>
      <c r="C60" s="118" t="s">
        <v>138</v>
      </c>
      <c r="D60" s="119">
        <v>12.515599999999999</v>
      </c>
      <c r="E60" s="35" t="s">
        <v>28</v>
      </c>
      <c r="F60" s="74" t="s">
        <v>56</v>
      </c>
      <c r="G60" s="75" t="str">
        <f t="shared" si="0"/>
        <v>$ ____________</v>
      </c>
      <c r="H60" s="52"/>
    </row>
    <row r="61" spans="1:8" ht="25.5" x14ac:dyDescent="0.2">
      <c r="A61" s="115">
        <f t="shared" si="1"/>
        <v>52</v>
      </c>
      <c r="B61" s="115">
        <v>608</v>
      </c>
      <c r="C61" s="118" t="s">
        <v>139</v>
      </c>
      <c r="D61" s="119">
        <v>10.6</v>
      </c>
      <c r="E61" s="35" t="s">
        <v>26</v>
      </c>
      <c r="F61" s="74" t="s">
        <v>56</v>
      </c>
      <c r="G61" s="75" t="str">
        <f t="shared" si="0"/>
        <v>$ ____________</v>
      </c>
      <c r="H61" s="52"/>
    </row>
    <row r="62" spans="1:8" x14ac:dyDescent="0.2">
      <c r="A62" s="115">
        <f>A65+1</f>
        <v>55</v>
      </c>
      <c r="B62" s="115" t="s">
        <v>88</v>
      </c>
      <c r="C62" s="118" t="s">
        <v>140</v>
      </c>
      <c r="D62" s="119">
        <v>1</v>
      </c>
      <c r="E62" s="35" t="s">
        <v>55</v>
      </c>
      <c r="F62" s="74" t="s">
        <v>56</v>
      </c>
      <c r="G62" s="75" t="str">
        <f t="shared" si="0"/>
        <v>$ ____________</v>
      </c>
      <c r="H62" s="52"/>
    </row>
    <row r="63" spans="1:8" ht="76.5" x14ac:dyDescent="0.2">
      <c r="A63" s="115">
        <f t="shared" si="1"/>
        <v>56</v>
      </c>
      <c r="B63" s="115" t="s">
        <v>88</v>
      </c>
      <c r="C63" s="118" t="s">
        <v>141</v>
      </c>
      <c r="D63" s="119">
        <v>1</v>
      </c>
      <c r="E63" s="35" t="s">
        <v>55</v>
      </c>
      <c r="F63" s="74" t="s">
        <v>56</v>
      </c>
      <c r="G63" s="75" t="str">
        <f t="shared" si="0"/>
        <v>$ ____________</v>
      </c>
      <c r="H63" s="52"/>
    </row>
    <row r="64" spans="1:8" x14ac:dyDescent="0.2">
      <c r="A64" s="115">
        <f>A61+1</f>
        <v>53</v>
      </c>
      <c r="B64" s="115">
        <v>620</v>
      </c>
      <c r="C64" s="118" t="s">
        <v>51</v>
      </c>
      <c r="D64" s="119">
        <v>1</v>
      </c>
      <c r="E64" s="35" t="s">
        <v>55</v>
      </c>
      <c r="F64" s="74" t="s">
        <v>56</v>
      </c>
      <c r="G64" s="75" t="str">
        <f t="shared" si="0"/>
        <v>$ ____________</v>
      </c>
      <c r="H64" s="52"/>
    </row>
    <row r="65" spans="1:8" x14ac:dyDescent="0.2">
      <c r="A65" s="115">
        <f>A64+1</f>
        <v>54</v>
      </c>
      <c r="B65" s="115">
        <v>625</v>
      </c>
      <c r="C65" s="118" t="s">
        <v>52</v>
      </c>
      <c r="D65" s="119">
        <v>1</v>
      </c>
      <c r="E65" s="35" t="s">
        <v>55</v>
      </c>
      <c r="F65" s="74" t="s">
        <v>56</v>
      </c>
      <c r="G65" s="75" t="str">
        <f t="shared" si="0"/>
        <v>$ ____________</v>
      </c>
      <c r="H65" s="52"/>
    </row>
    <row r="66" spans="1:8" ht="15.75" thickBot="1" x14ac:dyDescent="0.25">
      <c r="A66" s="115">
        <f>A65+1</f>
        <v>55</v>
      </c>
      <c r="B66" s="115">
        <v>626</v>
      </c>
      <c r="C66" s="116" t="s">
        <v>142</v>
      </c>
      <c r="D66" s="117">
        <v>1</v>
      </c>
      <c r="E66" s="35" t="s">
        <v>55</v>
      </c>
      <c r="F66" s="74" t="s">
        <v>56</v>
      </c>
      <c r="G66" s="75" t="str">
        <f t="shared" si="0"/>
        <v>$ ____________</v>
      </c>
      <c r="H66" s="52"/>
    </row>
    <row r="67" spans="1:8" hidden="1" x14ac:dyDescent="0.2">
      <c r="A67" s="115">
        <f t="shared" ref="A67:A130" si="3">A66+1</f>
        <v>56</v>
      </c>
      <c r="B67" s="6"/>
      <c r="C67" s="76"/>
      <c r="D67" s="77">
        <v>0</v>
      </c>
      <c r="E67" s="35"/>
      <c r="F67" s="107" t="s">
        <v>56</v>
      </c>
      <c r="G67" s="75" t="str">
        <f t="shared" si="0"/>
        <v>$ ____________</v>
      </c>
      <c r="H67" s="52"/>
    </row>
    <row r="68" spans="1:8" hidden="1" x14ac:dyDescent="0.2">
      <c r="A68" s="115">
        <f t="shared" si="3"/>
        <v>57</v>
      </c>
      <c r="B68" s="6"/>
      <c r="C68" s="76"/>
      <c r="D68" s="77">
        <v>0</v>
      </c>
      <c r="E68" s="35"/>
      <c r="F68" s="107" t="s">
        <v>56</v>
      </c>
      <c r="G68" s="75" t="str">
        <f t="shared" si="0"/>
        <v>$ ____________</v>
      </c>
      <c r="H68" s="52"/>
    </row>
    <row r="69" spans="1:8" hidden="1" x14ac:dyDescent="0.2">
      <c r="A69" s="115">
        <f t="shared" si="3"/>
        <v>58</v>
      </c>
      <c r="B69" s="6"/>
      <c r="C69" s="76"/>
      <c r="D69" s="77">
        <v>0</v>
      </c>
      <c r="E69" s="35"/>
      <c r="F69" s="107" t="s">
        <v>56</v>
      </c>
      <c r="G69" s="75" t="str">
        <f t="shared" si="0"/>
        <v>$ ____________</v>
      </c>
      <c r="H69" s="52"/>
    </row>
    <row r="70" spans="1:8" hidden="1" x14ac:dyDescent="0.2">
      <c r="A70" s="115">
        <f t="shared" si="3"/>
        <v>59</v>
      </c>
      <c r="B70" s="6"/>
      <c r="C70" s="76"/>
      <c r="D70" s="77">
        <v>0</v>
      </c>
      <c r="E70" s="35"/>
      <c r="F70" s="107" t="s">
        <v>56</v>
      </c>
      <c r="G70" s="75" t="str">
        <f t="shared" si="0"/>
        <v>$ ____________</v>
      </c>
      <c r="H70" s="52"/>
    </row>
    <row r="71" spans="1:8" hidden="1" x14ac:dyDescent="0.2">
      <c r="A71" s="115">
        <f t="shared" si="3"/>
        <v>60</v>
      </c>
      <c r="B71" s="6"/>
      <c r="C71" s="76"/>
      <c r="D71" s="77">
        <v>0</v>
      </c>
      <c r="E71" s="35"/>
      <c r="F71" s="107" t="s">
        <v>56</v>
      </c>
      <c r="G71" s="75" t="str">
        <f t="shared" si="0"/>
        <v>$ ____________</v>
      </c>
      <c r="H71" s="52"/>
    </row>
    <row r="72" spans="1:8" hidden="1" x14ac:dyDescent="0.2">
      <c r="A72" s="115">
        <f t="shared" si="3"/>
        <v>61</v>
      </c>
      <c r="B72" s="6"/>
      <c r="C72" s="76"/>
      <c r="D72" s="77">
        <v>0</v>
      </c>
      <c r="E72" s="35"/>
      <c r="F72" s="107" t="s">
        <v>56</v>
      </c>
      <c r="G72" s="75" t="str">
        <f t="shared" si="0"/>
        <v>$ ____________</v>
      </c>
      <c r="H72" s="52"/>
    </row>
    <row r="73" spans="1:8" hidden="1" x14ac:dyDescent="0.2">
      <c r="A73" s="115">
        <f t="shared" si="3"/>
        <v>62</v>
      </c>
      <c r="B73" s="6"/>
      <c r="C73" s="76"/>
      <c r="D73" s="77">
        <v>0</v>
      </c>
      <c r="E73" s="35"/>
      <c r="F73" s="107" t="s">
        <v>56</v>
      </c>
      <c r="G73" s="75" t="str">
        <f t="shared" si="0"/>
        <v>$ ____________</v>
      </c>
      <c r="H73" s="52"/>
    </row>
    <row r="74" spans="1:8" hidden="1" x14ac:dyDescent="0.2">
      <c r="A74" s="115">
        <f t="shared" si="3"/>
        <v>63</v>
      </c>
      <c r="B74" s="6"/>
      <c r="C74" s="76"/>
      <c r="D74" s="77">
        <v>0</v>
      </c>
      <c r="E74" s="35"/>
      <c r="F74" s="107" t="s">
        <v>56</v>
      </c>
      <c r="G74" s="75" t="str">
        <f t="shared" si="0"/>
        <v>$ ____________</v>
      </c>
      <c r="H74" s="52"/>
    </row>
    <row r="75" spans="1:8" hidden="1" x14ac:dyDescent="0.2">
      <c r="A75" s="115">
        <f t="shared" si="3"/>
        <v>64</v>
      </c>
      <c r="B75" s="6"/>
      <c r="C75" s="76"/>
      <c r="D75" s="77">
        <v>0</v>
      </c>
      <c r="E75" s="35"/>
      <c r="F75" s="107" t="s">
        <v>56</v>
      </c>
      <c r="G75" s="75" t="str">
        <f t="shared" ref="G75:G138" si="4">IF($D75="","",IF($F75="$ ____________","$ ____________",$D75*$F75))</f>
        <v>$ ____________</v>
      </c>
      <c r="H75" s="52"/>
    </row>
    <row r="76" spans="1:8" hidden="1" x14ac:dyDescent="0.2">
      <c r="A76" s="115">
        <f t="shared" si="3"/>
        <v>65</v>
      </c>
      <c r="B76" s="6"/>
      <c r="C76" s="76"/>
      <c r="D76" s="77">
        <v>0</v>
      </c>
      <c r="E76" s="35"/>
      <c r="F76" s="107" t="s">
        <v>56</v>
      </c>
      <c r="G76" s="75" t="str">
        <f t="shared" si="4"/>
        <v>$ ____________</v>
      </c>
      <c r="H76" s="52"/>
    </row>
    <row r="77" spans="1:8" hidden="1" x14ac:dyDescent="0.2">
      <c r="A77" s="115">
        <f t="shared" si="3"/>
        <v>66</v>
      </c>
      <c r="B77" s="6"/>
      <c r="C77" s="76"/>
      <c r="D77" s="77">
        <v>0</v>
      </c>
      <c r="E77" s="35"/>
      <c r="F77" s="107" t="s">
        <v>56</v>
      </c>
      <c r="G77" s="75" t="str">
        <f t="shared" si="4"/>
        <v>$ ____________</v>
      </c>
      <c r="H77" s="52"/>
    </row>
    <row r="78" spans="1:8" hidden="1" x14ac:dyDescent="0.2">
      <c r="A78" s="115">
        <f t="shared" si="3"/>
        <v>67</v>
      </c>
      <c r="B78" s="6"/>
      <c r="C78" s="76"/>
      <c r="D78" s="77">
        <v>0</v>
      </c>
      <c r="E78" s="35"/>
      <c r="F78" s="107" t="s">
        <v>56</v>
      </c>
      <c r="G78" s="75" t="str">
        <f t="shared" si="4"/>
        <v>$ ____________</v>
      </c>
      <c r="H78" s="52"/>
    </row>
    <row r="79" spans="1:8" hidden="1" x14ac:dyDescent="0.2">
      <c r="A79" s="115">
        <f t="shared" si="3"/>
        <v>68</v>
      </c>
      <c r="B79" s="6"/>
      <c r="C79" s="76"/>
      <c r="D79" s="77">
        <v>0</v>
      </c>
      <c r="E79" s="35"/>
      <c r="F79" s="107" t="s">
        <v>56</v>
      </c>
      <c r="G79" s="75" t="str">
        <f t="shared" si="4"/>
        <v>$ ____________</v>
      </c>
      <c r="H79" s="52"/>
    </row>
    <row r="80" spans="1:8" hidden="1" x14ac:dyDescent="0.2">
      <c r="A80" s="115">
        <f t="shared" si="3"/>
        <v>69</v>
      </c>
      <c r="B80" s="6"/>
      <c r="C80" s="76"/>
      <c r="D80" s="77">
        <v>0</v>
      </c>
      <c r="E80" s="35"/>
      <c r="F80" s="107" t="s">
        <v>56</v>
      </c>
      <c r="G80" s="75" t="str">
        <f t="shared" si="4"/>
        <v>$ ____________</v>
      </c>
      <c r="H80" s="52"/>
    </row>
    <row r="81" spans="1:8" hidden="1" x14ac:dyDescent="0.2">
      <c r="A81" s="115">
        <f t="shared" si="3"/>
        <v>70</v>
      </c>
      <c r="B81" s="6"/>
      <c r="C81" s="76"/>
      <c r="D81" s="77">
        <v>0</v>
      </c>
      <c r="E81" s="35"/>
      <c r="F81" s="107" t="s">
        <v>56</v>
      </c>
      <c r="G81" s="75" t="str">
        <f t="shared" si="4"/>
        <v>$ ____________</v>
      </c>
      <c r="H81" s="52"/>
    </row>
    <row r="82" spans="1:8" hidden="1" x14ac:dyDescent="0.2">
      <c r="A82" s="115">
        <f t="shared" si="3"/>
        <v>71</v>
      </c>
      <c r="B82" s="6"/>
      <c r="C82" s="76"/>
      <c r="D82" s="77">
        <v>0</v>
      </c>
      <c r="E82" s="35"/>
      <c r="F82" s="107" t="s">
        <v>56</v>
      </c>
      <c r="G82" s="75" t="str">
        <f t="shared" si="4"/>
        <v>$ ____________</v>
      </c>
      <c r="H82" s="52"/>
    </row>
    <row r="83" spans="1:8" hidden="1" x14ac:dyDescent="0.2">
      <c r="A83" s="115">
        <f t="shared" si="3"/>
        <v>72</v>
      </c>
      <c r="B83" s="6"/>
      <c r="C83" s="76"/>
      <c r="D83" s="77">
        <v>0</v>
      </c>
      <c r="E83" s="35"/>
      <c r="F83" s="107" t="s">
        <v>56</v>
      </c>
      <c r="G83" s="75" t="str">
        <f t="shared" si="4"/>
        <v>$ ____________</v>
      </c>
      <c r="H83" s="52"/>
    </row>
    <row r="84" spans="1:8" hidden="1" x14ac:dyDescent="0.2">
      <c r="A84" s="115">
        <f t="shared" si="3"/>
        <v>73</v>
      </c>
      <c r="B84" s="6"/>
      <c r="C84" s="76"/>
      <c r="D84" s="77">
        <v>0</v>
      </c>
      <c r="E84" s="35"/>
      <c r="F84" s="107" t="s">
        <v>56</v>
      </c>
      <c r="G84" s="75" t="str">
        <f t="shared" si="4"/>
        <v>$ ____________</v>
      </c>
      <c r="H84" s="52"/>
    </row>
    <row r="85" spans="1:8" hidden="1" x14ac:dyDescent="0.2">
      <c r="A85" s="115">
        <f t="shared" si="3"/>
        <v>74</v>
      </c>
      <c r="B85" s="6"/>
      <c r="C85" s="76"/>
      <c r="D85" s="77">
        <v>0</v>
      </c>
      <c r="E85" s="35"/>
      <c r="F85" s="107" t="s">
        <v>56</v>
      </c>
      <c r="G85" s="75" t="str">
        <f t="shared" si="4"/>
        <v>$ ____________</v>
      </c>
      <c r="H85" s="52"/>
    </row>
    <row r="86" spans="1:8" hidden="1" x14ac:dyDescent="0.2">
      <c r="A86" s="115">
        <f t="shared" si="3"/>
        <v>75</v>
      </c>
      <c r="B86" s="6"/>
      <c r="C86" s="76"/>
      <c r="D86" s="77">
        <v>0</v>
      </c>
      <c r="E86" s="35"/>
      <c r="F86" s="107" t="s">
        <v>56</v>
      </c>
      <c r="G86" s="75" t="str">
        <f t="shared" si="4"/>
        <v>$ ____________</v>
      </c>
      <c r="H86" s="52"/>
    </row>
    <row r="87" spans="1:8" hidden="1" x14ac:dyDescent="0.2">
      <c r="A87" s="115">
        <f t="shared" si="3"/>
        <v>76</v>
      </c>
      <c r="B87" s="6"/>
      <c r="C87" s="76"/>
      <c r="D87" s="77">
        <v>0</v>
      </c>
      <c r="E87" s="35"/>
      <c r="F87" s="107" t="s">
        <v>56</v>
      </c>
      <c r="G87" s="75" t="str">
        <f t="shared" si="4"/>
        <v>$ ____________</v>
      </c>
      <c r="H87" s="52"/>
    </row>
    <row r="88" spans="1:8" hidden="1" x14ac:dyDescent="0.2">
      <c r="A88" s="115">
        <f t="shared" si="3"/>
        <v>77</v>
      </c>
      <c r="B88" s="6"/>
      <c r="C88" s="76"/>
      <c r="D88" s="77">
        <v>0</v>
      </c>
      <c r="E88" s="35"/>
      <c r="F88" s="107" t="s">
        <v>56</v>
      </c>
      <c r="G88" s="75" t="str">
        <f t="shared" si="4"/>
        <v>$ ____________</v>
      </c>
      <c r="H88" s="52"/>
    </row>
    <row r="89" spans="1:8" hidden="1" x14ac:dyDescent="0.2">
      <c r="A89" s="115">
        <f t="shared" si="3"/>
        <v>78</v>
      </c>
      <c r="B89" s="6"/>
      <c r="C89" s="76"/>
      <c r="D89" s="77">
        <v>0</v>
      </c>
      <c r="E89" s="35"/>
      <c r="F89" s="107" t="s">
        <v>56</v>
      </c>
      <c r="G89" s="75" t="str">
        <f t="shared" si="4"/>
        <v>$ ____________</v>
      </c>
      <c r="H89" s="52"/>
    </row>
    <row r="90" spans="1:8" hidden="1" x14ac:dyDescent="0.2">
      <c r="A90" s="115">
        <f t="shared" si="3"/>
        <v>79</v>
      </c>
      <c r="B90" s="6"/>
      <c r="C90" s="76"/>
      <c r="D90" s="77">
        <v>0</v>
      </c>
      <c r="E90" s="35"/>
      <c r="F90" s="107" t="s">
        <v>56</v>
      </c>
      <c r="G90" s="75" t="str">
        <f t="shared" si="4"/>
        <v>$ ____________</v>
      </c>
      <c r="H90" s="52"/>
    </row>
    <row r="91" spans="1:8" hidden="1" x14ac:dyDescent="0.2">
      <c r="A91" s="115">
        <f t="shared" si="3"/>
        <v>80</v>
      </c>
      <c r="B91" s="6"/>
      <c r="C91" s="76"/>
      <c r="D91" s="77">
        <v>0</v>
      </c>
      <c r="E91" s="35"/>
      <c r="F91" s="107" t="s">
        <v>56</v>
      </c>
      <c r="G91" s="75" t="str">
        <f t="shared" si="4"/>
        <v>$ ____________</v>
      </c>
      <c r="H91" s="52"/>
    </row>
    <row r="92" spans="1:8" hidden="1" x14ac:dyDescent="0.2">
      <c r="A92" s="115">
        <f t="shared" si="3"/>
        <v>81</v>
      </c>
      <c r="B92" s="6"/>
      <c r="C92" s="76"/>
      <c r="D92" s="77">
        <v>0</v>
      </c>
      <c r="E92" s="35"/>
      <c r="F92" s="107" t="s">
        <v>56</v>
      </c>
      <c r="G92" s="75" t="str">
        <f t="shared" si="4"/>
        <v>$ ____________</v>
      </c>
      <c r="H92" s="52"/>
    </row>
    <row r="93" spans="1:8" hidden="1" x14ac:dyDescent="0.2">
      <c r="A93" s="115">
        <f t="shared" si="3"/>
        <v>82</v>
      </c>
      <c r="B93" s="6"/>
      <c r="C93" s="76"/>
      <c r="D93" s="77">
        <v>0</v>
      </c>
      <c r="E93" s="35"/>
      <c r="F93" s="107" t="s">
        <v>56</v>
      </c>
      <c r="G93" s="75" t="str">
        <f t="shared" si="4"/>
        <v>$ ____________</v>
      </c>
      <c r="H93" s="52"/>
    </row>
    <row r="94" spans="1:8" hidden="1" x14ac:dyDescent="0.2">
      <c r="A94" s="115">
        <f t="shared" si="3"/>
        <v>83</v>
      </c>
      <c r="B94" s="6"/>
      <c r="C94" s="76"/>
      <c r="D94" s="77">
        <v>0</v>
      </c>
      <c r="E94" s="35"/>
      <c r="F94" s="107" t="s">
        <v>56</v>
      </c>
      <c r="G94" s="75" t="str">
        <f t="shared" si="4"/>
        <v>$ ____________</v>
      </c>
      <c r="H94" s="52"/>
    </row>
    <row r="95" spans="1:8" hidden="1" x14ac:dyDescent="0.2">
      <c r="A95" s="115">
        <f t="shared" si="3"/>
        <v>84</v>
      </c>
      <c r="B95" s="6"/>
      <c r="C95" s="76"/>
      <c r="D95" s="77">
        <v>0</v>
      </c>
      <c r="E95" s="35"/>
      <c r="F95" s="107" t="s">
        <v>56</v>
      </c>
      <c r="G95" s="75" t="str">
        <f t="shared" si="4"/>
        <v>$ ____________</v>
      </c>
      <c r="H95" s="52"/>
    </row>
    <row r="96" spans="1:8" hidden="1" x14ac:dyDescent="0.2">
      <c r="A96" s="115">
        <f t="shared" si="3"/>
        <v>85</v>
      </c>
      <c r="B96" s="6"/>
      <c r="C96" s="76"/>
      <c r="D96" s="77">
        <v>0</v>
      </c>
      <c r="E96" s="35"/>
      <c r="F96" s="107" t="s">
        <v>56</v>
      </c>
      <c r="G96" s="75" t="str">
        <f t="shared" si="4"/>
        <v>$ ____________</v>
      </c>
      <c r="H96" s="52"/>
    </row>
    <row r="97" spans="1:8" hidden="1" x14ac:dyDescent="0.2">
      <c r="A97" s="115">
        <f t="shared" si="3"/>
        <v>86</v>
      </c>
      <c r="B97" s="6"/>
      <c r="C97" s="76"/>
      <c r="D97" s="77">
        <v>0</v>
      </c>
      <c r="E97" s="35"/>
      <c r="F97" s="107" t="s">
        <v>56</v>
      </c>
      <c r="G97" s="75" t="str">
        <f t="shared" si="4"/>
        <v>$ ____________</v>
      </c>
      <c r="H97" s="52"/>
    </row>
    <row r="98" spans="1:8" hidden="1" x14ac:dyDescent="0.2">
      <c r="A98" s="115">
        <f t="shared" si="3"/>
        <v>87</v>
      </c>
      <c r="B98" s="6"/>
      <c r="C98" s="76"/>
      <c r="D98" s="77">
        <v>0</v>
      </c>
      <c r="E98" s="35"/>
      <c r="F98" s="107" t="s">
        <v>56</v>
      </c>
      <c r="G98" s="75" t="str">
        <f t="shared" si="4"/>
        <v>$ ____________</v>
      </c>
      <c r="H98" s="52"/>
    </row>
    <row r="99" spans="1:8" hidden="1" x14ac:dyDescent="0.2">
      <c r="A99" s="115">
        <f t="shared" si="3"/>
        <v>88</v>
      </c>
      <c r="B99" s="6"/>
      <c r="C99" s="76"/>
      <c r="D99" s="77">
        <v>0</v>
      </c>
      <c r="E99" s="35"/>
      <c r="F99" s="107" t="s">
        <v>56</v>
      </c>
      <c r="G99" s="75" t="str">
        <f t="shared" si="4"/>
        <v>$ ____________</v>
      </c>
      <c r="H99" s="52"/>
    </row>
    <row r="100" spans="1:8" hidden="1" x14ac:dyDescent="0.2">
      <c r="A100" s="115">
        <f t="shared" si="3"/>
        <v>89</v>
      </c>
      <c r="B100" s="6"/>
      <c r="C100" s="76"/>
      <c r="D100" s="77">
        <v>0</v>
      </c>
      <c r="E100" s="35"/>
      <c r="F100" s="107" t="s">
        <v>56</v>
      </c>
      <c r="G100" s="75" t="str">
        <f t="shared" si="4"/>
        <v>$ ____________</v>
      </c>
      <c r="H100" s="52"/>
    </row>
    <row r="101" spans="1:8" hidden="1" x14ac:dyDescent="0.2">
      <c r="A101" s="115">
        <f t="shared" si="3"/>
        <v>90</v>
      </c>
      <c r="B101" s="6"/>
      <c r="C101" s="76"/>
      <c r="D101" s="77">
        <v>0</v>
      </c>
      <c r="E101" s="35"/>
      <c r="F101" s="107" t="s">
        <v>56</v>
      </c>
      <c r="G101" s="75" t="str">
        <f t="shared" si="4"/>
        <v>$ ____________</v>
      </c>
      <c r="H101" s="52"/>
    </row>
    <row r="102" spans="1:8" hidden="1" x14ac:dyDescent="0.2">
      <c r="A102" s="115">
        <f t="shared" si="3"/>
        <v>91</v>
      </c>
      <c r="B102" s="6"/>
      <c r="C102" s="76"/>
      <c r="D102" s="77">
        <v>0</v>
      </c>
      <c r="E102" s="35"/>
      <c r="F102" s="107" t="s">
        <v>56</v>
      </c>
      <c r="G102" s="75" t="str">
        <f t="shared" si="4"/>
        <v>$ ____________</v>
      </c>
      <c r="H102" s="52"/>
    </row>
    <row r="103" spans="1:8" hidden="1" x14ac:dyDescent="0.2">
      <c r="A103" s="115">
        <f t="shared" si="3"/>
        <v>92</v>
      </c>
      <c r="B103" s="6"/>
      <c r="C103" s="76"/>
      <c r="D103" s="77">
        <v>0</v>
      </c>
      <c r="E103" s="35"/>
      <c r="F103" s="107" t="s">
        <v>56</v>
      </c>
      <c r="G103" s="75" t="str">
        <f t="shared" si="4"/>
        <v>$ ____________</v>
      </c>
      <c r="H103" s="52"/>
    </row>
    <row r="104" spans="1:8" hidden="1" x14ac:dyDescent="0.2">
      <c r="A104" s="115">
        <f t="shared" si="3"/>
        <v>93</v>
      </c>
      <c r="B104" s="6"/>
      <c r="C104" s="76"/>
      <c r="D104" s="77">
        <v>0</v>
      </c>
      <c r="E104" s="35"/>
      <c r="F104" s="107" t="s">
        <v>56</v>
      </c>
      <c r="G104" s="75" t="str">
        <f t="shared" si="4"/>
        <v>$ ____________</v>
      </c>
      <c r="H104" s="52"/>
    </row>
    <row r="105" spans="1:8" hidden="1" x14ac:dyDescent="0.2">
      <c r="A105" s="115">
        <f t="shared" si="3"/>
        <v>94</v>
      </c>
      <c r="B105" s="6"/>
      <c r="C105" s="76"/>
      <c r="D105" s="77">
        <v>0</v>
      </c>
      <c r="E105" s="35"/>
      <c r="F105" s="107" t="s">
        <v>56</v>
      </c>
      <c r="G105" s="75" t="str">
        <f t="shared" si="4"/>
        <v>$ ____________</v>
      </c>
      <c r="H105" s="52"/>
    </row>
    <row r="106" spans="1:8" hidden="1" x14ac:dyDescent="0.2">
      <c r="A106" s="115">
        <f t="shared" si="3"/>
        <v>95</v>
      </c>
      <c r="B106" s="6"/>
      <c r="C106" s="76"/>
      <c r="D106" s="77">
        <v>0</v>
      </c>
      <c r="E106" s="35"/>
      <c r="F106" s="107" t="s">
        <v>56</v>
      </c>
      <c r="G106" s="75" t="str">
        <f t="shared" si="4"/>
        <v>$ ____________</v>
      </c>
      <c r="H106" s="52"/>
    </row>
    <row r="107" spans="1:8" hidden="1" x14ac:dyDescent="0.2">
      <c r="A107" s="115">
        <f t="shared" si="3"/>
        <v>96</v>
      </c>
      <c r="B107" s="6"/>
      <c r="C107" s="76"/>
      <c r="D107" s="77">
        <v>0</v>
      </c>
      <c r="E107" s="35"/>
      <c r="F107" s="107" t="s">
        <v>56</v>
      </c>
      <c r="G107" s="75" t="str">
        <f t="shared" si="4"/>
        <v>$ ____________</v>
      </c>
      <c r="H107" s="52"/>
    </row>
    <row r="108" spans="1:8" hidden="1" x14ac:dyDescent="0.2">
      <c r="A108" s="115">
        <f t="shared" si="3"/>
        <v>97</v>
      </c>
      <c r="B108" s="6"/>
      <c r="C108" s="76"/>
      <c r="D108" s="77">
        <v>0</v>
      </c>
      <c r="E108" s="35"/>
      <c r="F108" s="107" t="s">
        <v>56</v>
      </c>
      <c r="G108" s="75" t="str">
        <f t="shared" si="4"/>
        <v>$ ____________</v>
      </c>
      <c r="H108" s="52"/>
    </row>
    <row r="109" spans="1:8" hidden="1" x14ac:dyDescent="0.2">
      <c r="A109" s="115">
        <f t="shared" si="3"/>
        <v>98</v>
      </c>
      <c r="B109" s="6"/>
      <c r="C109" s="76"/>
      <c r="D109" s="77">
        <v>0</v>
      </c>
      <c r="E109" s="35"/>
      <c r="F109" s="107" t="s">
        <v>56</v>
      </c>
      <c r="G109" s="75" t="str">
        <f t="shared" si="4"/>
        <v>$ ____________</v>
      </c>
      <c r="H109" s="52"/>
    </row>
    <row r="110" spans="1:8" hidden="1" x14ac:dyDescent="0.2">
      <c r="A110" s="115">
        <f t="shared" si="3"/>
        <v>99</v>
      </c>
      <c r="B110" s="6"/>
      <c r="C110" s="76"/>
      <c r="D110" s="77">
        <v>0</v>
      </c>
      <c r="E110" s="35"/>
      <c r="F110" s="107" t="s">
        <v>56</v>
      </c>
      <c r="G110" s="75" t="str">
        <f t="shared" si="4"/>
        <v>$ ____________</v>
      </c>
      <c r="H110" s="52"/>
    </row>
    <row r="111" spans="1:8" hidden="1" x14ac:dyDescent="0.2">
      <c r="A111" s="115">
        <f t="shared" si="3"/>
        <v>100</v>
      </c>
      <c r="B111" s="6"/>
      <c r="C111" s="76"/>
      <c r="D111" s="77">
        <v>0</v>
      </c>
      <c r="E111" s="35"/>
      <c r="F111" s="107" t="s">
        <v>56</v>
      </c>
      <c r="G111" s="75" t="str">
        <f t="shared" si="4"/>
        <v>$ ____________</v>
      </c>
      <c r="H111" s="52"/>
    </row>
    <row r="112" spans="1:8" hidden="1" x14ac:dyDescent="0.2">
      <c r="A112" s="115">
        <f t="shared" si="3"/>
        <v>101</v>
      </c>
      <c r="B112" s="6"/>
      <c r="C112" s="76"/>
      <c r="D112" s="77">
        <v>0</v>
      </c>
      <c r="E112" s="35"/>
      <c r="F112" s="107" t="s">
        <v>56</v>
      </c>
      <c r="G112" s="75" t="str">
        <f t="shared" si="4"/>
        <v>$ ____________</v>
      </c>
      <c r="H112" s="52"/>
    </row>
    <row r="113" spans="1:8" hidden="1" x14ac:dyDescent="0.2">
      <c r="A113" s="115">
        <f t="shared" si="3"/>
        <v>102</v>
      </c>
      <c r="B113" s="6"/>
      <c r="C113" s="76"/>
      <c r="D113" s="77">
        <v>0</v>
      </c>
      <c r="E113" s="35"/>
      <c r="F113" s="107" t="s">
        <v>56</v>
      </c>
      <c r="G113" s="75" t="str">
        <f t="shared" si="4"/>
        <v>$ ____________</v>
      </c>
      <c r="H113" s="52"/>
    </row>
    <row r="114" spans="1:8" hidden="1" x14ac:dyDescent="0.2">
      <c r="A114" s="115">
        <f t="shared" si="3"/>
        <v>103</v>
      </c>
      <c r="B114" s="6"/>
      <c r="C114" s="76"/>
      <c r="D114" s="77">
        <v>0</v>
      </c>
      <c r="E114" s="35"/>
      <c r="F114" s="107" t="s">
        <v>56</v>
      </c>
      <c r="G114" s="75" t="str">
        <f t="shared" si="4"/>
        <v>$ ____________</v>
      </c>
      <c r="H114" s="52"/>
    </row>
    <row r="115" spans="1:8" hidden="1" x14ac:dyDescent="0.2">
      <c r="A115" s="115">
        <f t="shared" si="3"/>
        <v>104</v>
      </c>
      <c r="B115" s="6"/>
      <c r="C115" s="76"/>
      <c r="D115" s="77">
        <v>0</v>
      </c>
      <c r="E115" s="35"/>
      <c r="F115" s="107" t="s">
        <v>56</v>
      </c>
      <c r="G115" s="75" t="str">
        <f t="shared" si="4"/>
        <v>$ ____________</v>
      </c>
      <c r="H115" s="52"/>
    </row>
    <row r="116" spans="1:8" hidden="1" x14ac:dyDescent="0.2">
      <c r="A116" s="115">
        <f t="shared" si="3"/>
        <v>105</v>
      </c>
      <c r="B116" s="6"/>
      <c r="C116" s="76"/>
      <c r="D116" s="77">
        <v>0</v>
      </c>
      <c r="E116" s="35"/>
      <c r="F116" s="107" t="s">
        <v>56</v>
      </c>
      <c r="G116" s="75" t="str">
        <f t="shared" si="4"/>
        <v>$ ____________</v>
      </c>
      <c r="H116" s="52"/>
    </row>
    <row r="117" spans="1:8" hidden="1" x14ac:dyDescent="0.2">
      <c r="A117" s="115">
        <f t="shared" si="3"/>
        <v>106</v>
      </c>
      <c r="B117" s="6"/>
      <c r="C117" s="76"/>
      <c r="D117" s="77">
        <v>0</v>
      </c>
      <c r="E117" s="35"/>
      <c r="F117" s="107" t="s">
        <v>56</v>
      </c>
      <c r="G117" s="75" t="str">
        <f t="shared" si="4"/>
        <v>$ ____________</v>
      </c>
      <c r="H117" s="52"/>
    </row>
    <row r="118" spans="1:8" hidden="1" x14ac:dyDescent="0.2">
      <c r="A118" s="115">
        <f t="shared" si="3"/>
        <v>107</v>
      </c>
      <c r="B118" s="6"/>
      <c r="C118" s="76"/>
      <c r="D118" s="77">
        <v>0</v>
      </c>
      <c r="E118" s="35"/>
      <c r="F118" s="107" t="s">
        <v>56</v>
      </c>
      <c r="G118" s="75" t="str">
        <f t="shared" si="4"/>
        <v>$ ____________</v>
      </c>
      <c r="H118" s="52"/>
    </row>
    <row r="119" spans="1:8" hidden="1" x14ac:dyDescent="0.2">
      <c r="A119" s="115">
        <f t="shared" si="3"/>
        <v>108</v>
      </c>
      <c r="B119" s="6"/>
      <c r="C119" s="76"/>
      <c r="D119" s="77">
        <v>0</v>
      </c>
      <c r="E119" s="35"/>
      <c r="F119" s="107" t="s">
        <v>56</v>
      </c>
      <c r="G119" s="75" t="str">
        <f t="shared" si="4"/>
        <v>$ ____________</v>
      </c>
      <c r="H119" s="52"/>
    </row>
    <row r="120" spans="1:8" hidden="1" x14ac:dyDescent="0.2">
      <c r="A120" s="115">
        <f t="shared" si="3"/>
        <v>109</v>
      </c>
      <c r="B120" s="6"/>
      <c r="C120" s="76"/>
      <c r="D120" s="77">
        <v>0</v>
      </c>
      <c r="E120" s="35"/>
      <c r="F120" s="107" t="s">
        <v>56</v>
      </c>
      <c r="G120" s="75" t="str">
        <f t="shared" si="4"/>
        <v>$ ____________</v>
      </c>
      <c r="H120" s="52"/>
    </row>
    <row r="121" spans="1:8" hidden="1" x14ac:dyDescent="0.2">
      <c r="A121" s="115">
        <f t="shared" si="3"/>
        <v>110</v>
      </c>
      <c r="B121" s="6"/>
      <c r="C121" s="76"/>
      <c r="D121" s="77">
        <v>0</v>
      </c>
      <c r="E121" s="35"/>
      <c r="F121" s="107" t="s">
        <v>56</v>
      </c>
      <c r="G121" s="75" t="str">
        <f t="shared" si="4"/>
        <v>$ ____________</v>
      </c>
      <c r="H121" s="52"/>
    </row>
    <row r="122" spans="1:8" hidden="1" x14ac:dyDescent="0.2">
      <c r="A122" s="115">
        <f t="shared" si="3"/>
        <v>111</v>
      </c>
      <c r="B122" s="6"/>
      <c r="C122" s="76"/>
      <c r="D122" s="77">
        <v>0</v>
      </c>
      <c r="E122" s="35"/>
      <c r="F122" s="107" t="s">
        <v>56</v>
      </c>
      <c r="G122" s="75" t="str">
        <f t="shared" si="4"/>
        <v>$ ____________</v>
      </c>
      <c r="H122" s="52"/>
    </row>
    <row r="123" spans="1:8" hidden="1" x14ac:dyDescent="0.2">
      <c r="A123" s="115">
        <f t="shared" si="3"/>
        <v>112</v>
      </c>
      <c r="B123" s="6"/>
      <c r="C123" s="76"/>
      <c r="D123" s="77">
        <v>0</v>
      </c>
      <c r="E123" s="35"/>
      <c r="F123" s="107" t="s">
        <v>56</v>
      </c>
      <c r="G123" s="75" t="str">
        <f t="shared" si="4"/>
        <v>$ ____________</v>
      </c>
      <c r="H123" s="52"/>
    </row>
    <row r="124" spans="1:8" hidden="1" x14ac:dyDescent="0.2">
      <c r="A124" s="115">
        <f t="shared" si="3"/>
        <v>113</v>
      </c>
      <c r="B124" s="6"/>
      <c r="C124" s="76"/>
      <c r="D124" s="77">
        <v>0</v>
      </c>
      <c r="E124" s="35"/>
      <c r="F124" s="107" t="s">
        <v>56</v>
      </c>
      <c r="G124" s="75" t="str">
        <f t="shared" si="4"/>
        <v>$ ____________</v>
      </c>
      <c r="H124" s="52"/>
    </row>
    <row r="125" spans="1:8" hidden="1" x14ac:dyDescent="0.2">
      <c r="A125" s="115">
        <f t="shared" si="3"/>
        <v>114</v>
      </c>
      <c r="B125" s="6"/>
      <c r="C125" s="76"/>
      <c r="D125" s="77">
        <v>0</v>
      </c>
      <c r="E125" s="35"/>
      <c r="F125" s="107" t="s">
        <v>56</v>
      </c>
      <c r="G125" s="75" t="str">
        <f t="shared" si="4"/>
        <v>$ ____________</v>
      </c>
      <c r="H125" s="52"/>
    </row>
    <row r="126" spans="1:8" hidden="1" x14ac:dyDescent="0.2">
      <c r="A126" s="115">
        <f t="shared" si="3"/>
        <v>115</v>
      </c>
      <c r="B126" s="6"/>
      <c r="C126" s="76"/>
      <c r="D126" s="77">
        <v>0</v>
      </c>
      <c r="E126" s="35"/>
      <c r="F126" s="107" t="s">
        <v>56</v>
      </c>
      <c r="G126" s="75" t="str">
        <f t="shared" si="4"/>
        <v>$ ____________</v>
      </c>
      <c r="H126" s="52"/>
    </row>
    <row r="127" spans="1:8" hidden="1" x14ac:dyDescent="0.2">
      <c r="A127" s="115">
        <f t="shared" si="3"/>
        <v>116</v>
      </c>
      <c r="B127" s="6"/>
      <c r="C127" s="76"/>
      <c r="D127" s="77">
        <v>0</v>
      </c>
      <c r="E127" s="35"/>
      <c r="F127" s="107" t="s">
        <v>56</v>
      </c>
      <c r="G127" s="75" t="str">
        <f t="shared" si="4"/>
        <v>$ ____________</v>
      </c>
      <c r="H127" s="52"/>
    </row>
    <row r="128" spans="1:8" hidden="1" x14ac:dyDescent="0.2">
      <c r="A128" s="115">
        <f t="shared" si="3"/>
        <v>117</v>
      </c>
      <c r="B128" s="6"/>
      <c r="C128" s="76"/>
      <c r="D128" s="77">
        <v>0</v>
      </c>
      <c r="E128" s="35"/>
      <c r="F128" s="107" t="s">
        <v>56</v>
      </c>
      <c r="G128" s="75" t="str">
        <f t="shared" si="4"/>
        <v>$ ____________</v>
      </c>
      <c r="H128" s="52"/>
    </row>
    <row r="129" spans="1:8" hidden="1" x14ac:dyDescent="0.2">
      <c r="A129" s="115">
        <f t="shared" si="3"/>
        <v>118</v>
      </c>
      <c r="B129" s="6"/>
      <c r="C129" s="76"/>
      <c r="D129" s="77">
        <v>0</v>
      </c>
      <c r="E129" s="35"/>
      <c r="F129" s="107" t="s">
        <v>56</v>
      </c>
      <c r="G129" s="75" t="str">
        <f t="shared" si="4"/>
        <v>$ ____________</v>
      </c>
      <c r="H129" s="52"/>
    </row>
    <row r="130" spans="1:8" hidden="1" x14ac:dyDescent="0.2">
      <c r="A130" s="115">
        <f t="shared" si="3"/>
        <v>119</v>
      </c>
      <c r="B130" s="6"/>
      <c r="C130" s="76"/>
      <c r="D130" s="77">
        <v>0</v>
      </c>
      <c r="E130" s="35"/>
      <c r="F130" s="107" t="s">
        <v>56</v>
      </c>
      <c r="G130" s="75" t="str">
        <f t="shared" si="4"/>
        <v>$ ____________</v>
      </c>
      <c r="H130" s="52"/>
    </row>
    <row r="131" spans="1:8" hidden="1" x14ac:dyDescent="0.2">
      <c r="A131" s="115">
        <f t="shared" ref="A131:A194" si="5">A130+1</f>
        <v>120</v>
      </c>
      <c r="B131" s="6"/>
      <c r="C131" s="76"/>
      <c r="D131" s="77">
        <v>0</v>
      </c>
      <c r="E131" s="35"/>
      <c r="F131" s="107" t="s">
        <v>56</v>
      </c>
      <c r="G131" s="75" t="str">
        <f t="shared" si="4"/>
        <v>$ ____________</v>
      </c>
      <c r="H131" s="52"/>
    </row>
    <row r="132" spans="1:8" hidden="1" x14ac:dyDescent="0.2">
      <c r="A132" s="115">
        <f t="shared" si="5"/>
        <v>121</v>
      </c>
      <c r="B132" s="6"/>
      <c r="C132" s="76"/>
      <c r="D132" s="77">
        <v>0</v>
      </c>
      <c r="E132" s="35"/>
      <c r="F132" s="107" t="s">
        <v>56</v>
      </c>
      <c r="G132" s="75" t="str">
        <f t="shared" si="4"/>
        <v>$ ____________</v>
      </c>
      <c r="H132" s="52"/>
    </row>
    <row r="133" spans="1:8" hidden="1" x14ac:dyDescent="0.2">
      <c r="A133" s="115">
        <f t="shared" si="5"/>
        <v>122</v>
      </c>
      <c r="B133" s="6"/>
      <c r="C133" s="76"/>
      <c r="D133" s="77">
        <v>0</v>
      </c>
      <c r="E133" s="35"/>
      <c r="F133" s="107" t="s">
        <v>56</v>
      </c>
      <c r="G133" s="75" t="str">
        <f t="shared" si="4"/>
        <v>$ ____________</v>
      </c>
      <c r="H133" s="52"/>
    </row>
    <row r="134" spans="1:8" hidden="1" x14ac:dyDescent="0.2">
      <c r="A134" s="115">
        <f t="shared" si="5"/>
        <v>123</v>
      </c>
      <c r="B134" s="6"/>
      <c r="C134" s="76"/>
      <c r="D134" s="77">
        <v>0</v>
      </c>
      <c r="E134" s="35"/>
      <c r="F134" s="107" t="s">
        <v>56</v>
      </c>
      <c r="G134" s="75" t="str">
        <f t="shared" si="4"/>
        <v>$ ____________</v>
      </c>
      <c r="H134" s="52"/>
    </row>
    <row r="135" spans="1:8" hidden="1" x14ac:dyDescent="0.2">
      <c r="A135" s="115">
        <f t="shared" si="5"/>
        <v>124</v>
      </c>
      <c r="B135" s="6"/>
      <c r="C135" s="76"/>
      <c r="D135" s="77">
        <v>0</v>
      </c>
      <c r="E135" s="35"/>
      <c r="F135" s="107" t="s">
        <v>56</v>
      </c>
      <c r="G135" s="75" t="str">
        <f t="shared" si="4"/>
        <v>$ ____________</v>
      </c>
      <c r="H135" s="52"/>
    </row>
    <row r="136" spans="1:8" hidden="1" x14ac:dyDescent="0.2">
      <c r="A136" s="115">
        <f t="shared" si="5"/>
        <v>125</v>
      </c>
      <c r="B136" s="6"/>
      <c r="C136" s="76"/>
      <c r="D136" s="77">
        <v>0</v>
      </c>
      <c r="E136" s="35"/>
      <c r="F136" s="107" t="s">
        <v>56</v>
      </c>
      <c r="G136" s="75" t="str">
        <f t="shared" si="4"/>
        <v>$ ____________</v>
      </c>
      <c r="H136" s="52"/>
    </row>
    <row r="137" spans="1:8" hidden="1" x14ac:dyDescent="0.2">
      <c r="A137" s="115">
        <f t="shared" si="5"/>
        <v>126</v>
      </c>
      <c r="B137" s="6"/>
      <c r="C137" s="76"/>
      <c r="D137" s="77">
        <v>0</v>
      </c>
      <c r="E137" s="35"/>
      <c r="F137" s="107" t="s">
        <v>56</v>
      </c>
      <c r="G137" s="75" t="str">
        <f t="shared" si="4"/>
        <v>$ ____________</v>
      </c>
      <c r="H137" s="52"/>
    </row>
    <row r="138" spans="1:8" hidden="1" x14ac:dyDescent="0.2">
      <c r="A138" s="115">
        <f t="shared" si="5"/>
        <v>127</v>
      </c>
      <c r="B138" s="6"/>
      <c r="C138" s="76" t="s">
        <v>13</v>
      </c>
      <c r="D138" s="77">
        <v>0</v>
      </c>
      <c r="E138" s="35"/>
      <c r="F138" s="107" t="s">
        <v>56</v>
      </c>
      <c r="G138" s="75" t="str">
        <f t="shared" si="4"/>
        <v>$ ____________</v>
      </c>
      <c r="H138" s="52"/>
    </row>
    <row r="139" spans="1:8" hidden="1" x14ac:dyDescent="0.2">
      <c r="A139" s="115">
        <f t="shared" si="5"/>
        <v>128</v>
      </c>
      <c r="B139" s="6"/>
      <c r="C139" s="76" t="s">
        <v>13</v>
      </c>
      <c r="D139" s="77">
        <v>0</v>
      </c>
      <c r="E139" s="35"/>
      <c r="F139" s="107" t="s">
        <v>56</v>
      </c>
      <c r="G139" s="75" t="str">
        <f t="shared" ref="G139:G199" si="6">IF($D139="","",IF($F139="$ ____________","$ ____________",$D139*$F139))</f>
        <v>$ ____________</v>
      </c>
      <c r="H139" s="52"/>
    </row>
    <row r="140" spans="1:8" hidden="1" x14ac:dyDescent="0.2">
      <c r="A140" s="115">
        <f t="shared" si="5"/>
        <v>129</v>
      </c>
      <c r="B140" s="6"/>
      <c r="C140" s="76" t="s">
        <v>13</v>
      </c>
      <c r="D140" s="77">
        <v>0</v>
      </c>
      <c r="E140" s="35"/>
      <c r="F140" s="107" t="s">
        <v>56</v>
      </c>
      <c r="G140" s="75" t="str">
        <f t="shared" si="6"/>
        <v>$ ____________</v>
      </c>
      <c r="H140" s="52"/>
    </row>
    <row r="141" spans="1:8" hidden="1" x14ac:dyDescent="0.2">
      <c r="A141" s="115">
        <f t="shared" si="5"/>
        <v>130</v>
      </c>
      <c r="B141" s="6"/>
      <c r="C141" s="76" t="s">
        <v>13</v>
      </c>
      <c r="D141" s="77">
        <v>0</v>
      </c>
      <c r="E141" s="35"/>
      <c r="F141" s="107" t="s">
        <v>56</v>
      </c>
      <c r="G141" s="75" t="str">
        <f t="shared" si="6"/>
        <v>$ ____________</v>
      </c>
      <c r="H141" s="52"/>
    </row>
    <row r="142" spans="1:8" hidden="1" x14ac:dyDescent="0.2">
      <c r="A142" s="115">
        <f t="shared" si="5"/>
        <v>131</v>
      </c>
      <c r="B142" s="6"/>
      <c r="C142" s="76" t="s">
        <v>13</v>
      </c>
      <c r="D142" s="77">
        <v>0</v>
      </c>
      <c r="E142" s="35"/>
      <c r="F142" s="107" t="s">
        <v>56</v>
      </c>
      <c r="G142" s="75" t="str">
        <f t="shared" si="6"/>
        <v>$ ____________</v>
      </c>
      <c r="H142" s="52"/>
    </row>
    <row r="143" spans="1:8" hidden="1" x14ac:dyDescent="0.2">
      <c r="A143" s="115">
        <f t="shared" si="5"/>
        <v>132</v>
      </c>
      <c r="B143" s="6"/>
      <c r="C143" s="76" t="s">
        <v>13</v>
      </c>
      <c r="D143" s="77">
        <v>0</v>
      </c>
      <c r="E143" s="35"/>
      <c r="F143" s="107" t="s">
        <v>56</v>
      </c>
      <c r="G143" s="75" t="str">
        <f t="shared" si="6"/>
        <v>$ ____________</v>
      </c>
      <c r="H143" s="52"/>
    </row>
    <row r="144" spans="1:8" hidden="1" x14ac:dyDescent="0.2">
      <c r="A144" s="115">
        <f t="shared" si="5"/>
        <v>133</v>
      </c>
      <c r="B144" s="6"/>
      <c r="C144" s="76" t="s">
        <v>13</v>
      </c>
      <c r="D144" s="77">
        <v>0</v>
      </c>
      <c r="E144" s="35"/>
      <c r="F144" s="107" t="s">
        <v>56</v>
      </c>
      <c r="G144" s="75" t="str">
        <f t="shared" si="6"/>
        <v>$ ____________</v>
      </c>
      <c r="H144" s="52"/>
    </row>
    <row r="145" spans="1:8" hidden="1" x14ac:dyDescent="0.2">
      <c r="A145" s="115">
        <f t="shared" si="5"/>
        <v>134</v>
      </c>
      <c r="B145" s="6"/>
      <c r="C145" s="76" t="s">
        <v>13</v>
      </c>
      <c r="D145" s="77">
        <v>0</v>
      </c>
      <c r="E145" s="35"/>
      <c r="F145" s="107" t="s">
        <v>56</v>
      </c>
      <c r="G145" s="75" t="str">
        <f t="shared" si="6"/>
        <v>$ ____________</v>
      </c>
      <c r="H145" s="52"/>
    </row>
    <row r="146" spans="1:8" hidden="1" x14ac:dyDescent="0.2">
      <c r="A146" s="115">
        <f t="shared" si="5"/>
        <v>135</v>
      </c>
      <c r="B146" s="6"/>
      <c r="C146" s="76" t="s">
        <v>13</v>
      </c>
      <c r="D146" s="77">
        <v>0</v>
      </c>
      <c r="E146" s="35"/>
      <c r="F146" s="107" t="s">
        <v>56</v>
      </c>
      <c r="G146" s="75" t="str">
        <f t="shared" si="6"/>
        <v>$ ____________</v>
      </c>
      <c r="H146" s="52"/>
    </row>
    <row r="147" spans="1:8" hidden="1" x14ac:dyDescent="0.2">
      <c r="A147" s="115">
        <f t="shared" si="5"/>
        <v>136</v>
      </c>
      <c r="B147" s="6"/>
      <c r="C147" s="76" t="s">
        <v>13</v>
      </c>
      <c r="D147" s="77">
        <v>0</v>
      </c>
      <c r="E147" s="35"/>
      <c r="F147" s="107" t="s">
        <v>56</v>
      </c>
      <c r="G147" s="75" t="str">
        <f t="shared" si="6"/>
        <v>$ ____________</v>
      </c>
      <c r="H147" s="52"/>
    </row>
    <row r="148" spans="1:8" hidden="1" x14ac:dyDescent="0.2">
      <c r="A148" s="115">
        <f t="shared" si="5"/>
        <v>137</v>
      </c>
      <c r="B148" s="6"/>
      <c r="C148" s="76" t="s">
        <v>13</v>
      </c>
      <c r="D148" s="77">
        <v>0</v>
      </c>
      <c r="E148" s="35"/>
      <c r="F148" s="107" t="s">
        <v>56</v>
      </c>
      <c r="G148" s="75" t="str">
        <f t="shared" si="6"/>
        <v>$ ____________</v>
      </c>
      <c r="H148" s="52"/>
    </row>
    <row r="149" spans="1:8" hidden="1" x14ac:dyDescent="0.2">
      <c r="A149" s="115">
        <f t="shared" si="5"/>
        <v>138</v>
      </c>
      <c r="B149" s="6"/>
      <c r="C149" s="76" t="s">
        <v>13</v>
      </c>
      <c r="D149" s="77">
        <v>0</v>
      </c>
      <c r="E149" s="35"/>
      <c r="F149" s="107" t="s">
        <v>56</v>
      </c>
      <c r="G149" s="75" t="str">
        <f t="shared" si="6"/>
        <v>$ ____________</v>
      </c>
      <c r="H149" s="52"/>
    </row>
    <row r="150" spans="1:8" hidden="1" x14ac:dyDescent="0.2">
      <c r="A150" s="115">
        <f t="shared" si="5"/>
        <v>139</v>
      </c>
      <c r="B150" s="6"/>
      <c r="C150" s="76" t="s">
        <v>13</v>
      </c>
      <c r="D150" s="77">
        <v>0</v>
      </c>
      <c r="E150" s="35"/>
      <c r="F150" s="107" t="s">
        <v>56</v>
      </c>
      <c r="G150" s="75" t="str">
        <f t="shared" si="6"/>
        <v>$ ____________</v>
      </c>
      <c r="H150" s="52"/>
    </row>
    <row r="151" spans="1:8" hidden="1" x14ac:dyDescent="0.2">
      <c r="A151" s="115">
        <f t="shared" si="5"/>
        <v>140</v>
      </c>
      <c r="B151" s="6"/>
      <c r="C151" s="76" t="s">
        <v>13</v>
      </c>
      <c r="D151" s="77">
        <v>0</v>
      </c>
      <c r="E151" s="35"/>
      <c r="F151" s="107" t="s">
        <v>56</v>
      </c>
      <c r="G151" s="75" t="str">
        <f t="shared" si="6"/>
        <v>$ ____________</v>
      </c>
      <c r="H151" s="52"/>
    </row>
    <row r="152" spans="1:8" hidden="1" x14ac:dyDescent="0.2">
      <c r="A152" s="115">
        <f t="shared" si="5"/>
        <v>141</v>
      </c>
      <c r="B152" s="6"/>
      <c r="C152" s="76" t="s">
        <v>13</v>
      </c>
      <c r="D152" s="77">
        <v>0</v>
      </c>
      <c r="E152" s="35"/>
      <c r="F152" s="107" t="s">
        <v>56</v>
      </c>
      <c r="G152" s="75" t="str">
        <f t="shared" si="6"/>
        <v>$ ____________</v>
      </c>
      <c r="H152" s="52"/>
    </row>
    <row r="153" spans="1:8" hidden="1" x14ac:dyDescent="0.2">
      <c r="A153" s="115">
        <f t="shared" si="5"/>
        <v>142</v>
      </c>
      <c r="B153" s="6"/>
      <c r="C153" s="76" t="s">
        <v>13</v>
      </c>
      <c r="D153" s="77">
        <v>0</v>
      </c>
      <c r="E153" s="35"/>
      <c r="F153" s="107" t="s">
        <v>56</v>
      </c>
      <c r="G153" s="75" t="str">
        <f t="shared" si="6"/>
        <v>$ ____________</v>
      </c>
      <c r="H153" s="52"/>
    </row>
    <row r="154" spans="1:8" hidden="1" x14ac:dyDescent="0.2">
      <c r="A154" s="115">
        <f t="shared" si="5"/>
        <v>143</v>
      </c>
      <c r="B154" s="6"/>
      <c r="C154" s="76" t="s">
        <v>13</v>
      </c>
      <c r="D154" s="77">
        <v>0</v>
      </c>
      <c r="E154" s="35"/>
      <c r="F154" s="107" t="s">
        <v>56</v>
      </c>
      <c r="G154" s="75" t="str">
        <f t="shared" si="6"/>
        <v>$ ____________</v>
      </c>
      <c r="H154" s="52"/>
    </row>
    <row r="155" spans="1:8" hidden="1" x14ac:dyDescent="0.2">
      <c r="A155" s="115">
        <f t="shared" si="5"/>
        <v>144</v>
      </c>
      <c r="B155" s="6"/>
      <c r="C155" s="76" t="s">
        <v>13</v>
      </c>
      <c r="D155" s="77">
        <v>0</v>
      </c>
      <c r="E155" s="35"/>
      <c r="F155" s="107" t="s">
        <v>56</v>
      </c>
      <c r="G155" s="75" t="str">
        <f t="shared" si="6"/>
        <v>$ ____________</v>
      </c>
      <c r="H155" s="52"/>
    </row>
    <row r="156" spans="1:8" hidden="1" x14ac:dyDescent="0.2">
      <c r="A156" s="115">
        <f t="shared" si="5"/>
        <v>145</v>
      </c>
      <c r="B156" s="6"/>
      <c r="C156" s="76" t="s">
        <v>13</v>
      </c>
      <c r="D156" s="77">
        <v>0</v>
      </c>
      <c r="E156" s="35"/>
      <c r="F156" s="107" t="s">
        <v>56</v>
      </c>
      <c r="G156" s="75" t="str">
        <f t="shared" si="6"/>
        <v>$ ____________</v>
      </c>
      <c r="H156" s="52"/>
    </row>
    <row r="157" spans="1:8" hidden="1" x14ac:dyDescent="0.2">
      <c r="A157" s="115">
        <f t="shared" si="5"/>
        <v>146</v>
      </c>
      <c r="B157" s="6"/>
      <c r="C157" s="76" t="s">
        <v>13</v>
      </c>
      <c r="D157" s="77">
        <v>0</v>
      </c>
      <c r="E157" s="35"/>
      <c r="F157" s="107" t="s">
        <v>56</v>
      </c>
      <c r="G157" s="75" t="str">
        <f t="shared" si="6"/>
        <v>$ ____________</v>
      </c>
      <c r="H157" s="52"/>
    </row>
    <row r="158" spans="1:8" hidden="1" x14ac:dyDescent="0.2">
      <c r="A158" s="115">
        <f t="shared" si="5"/>
        <v>147</v>
      </c>
      <c r="B158" s="6"/>
      <c r="C158" s="76" t="s">
        <v>13</v>
      </c>
      <c r="D158" s="77">
        <v>0</v>
      </c>
      <c r="E158" s="35"/>
      <c r="F158" s="107" t="s">
        <v>56</v>
      </c>
      <c r="G158" s="75" t="str">
        <f t="shared" si="6"/>
        <v>$ ____________</v>
      </c>
      <c r="H158" s="52"/>
    </row>
    <row r="159" spans="1:8" hidden="1" x14ac:dyDescent="0.2">
      <c r="A159" s="115">
        <f t="shared" si="5"/>
        <v>148</v>
      </c>
      <c r="B159" s="6"/>
      <c r="C159" s="76" t="s">
        <v>13</v>
      </c>
      <c r="D159" s="77">
        <v>0</v>
      </c>
      <c r="E159" s="35"/>
      <c r="F159" s="107" t="s">
        <v>56</v>
      </c>
      <c r="G159" s="75" t="str">
        <f t="shared" si="6"/>
        <v>$ ____________</v>
      </c>
      <c r="H159" s="52"/>
    </row>
    <row r="160" spans="1:8" hidden="1" x14ac:dyDescent="0.2">
      <c r="A160" s="115">
        <f t="shared" si="5"/>
        <v>149</v>
      </c>
      <c r="B160" s="6"/>
      <c r="C160" s="76" t="s">
        <v>13</v>
      </c>
      <c r="D160" s="77">
        <v>0</v>
      </c>
      <c r="E160" s="35"/>
      <c r="F160" s="107" t="s">
        <v>56</v>
      </c>
      <c r="G160" s="75" t="str">
        <f t="shared" si="6"/>
        <v>$ ____________</v>
      </c>
      <c r="H160" s="52"/>
    </row>
    <row r="161" spans="1:8" hidden="1" x14ac:dyDescent="0.2">
      <c r="A161" s="115">
        <f t="shared" si="5"/>
        <v>150</v>
      </c>
      <c r="B161" s="6"/>
      <c r="C161" s="76" t="s">
        <v>13</v>
      </c>
      <c r="D161" s="77">
        <v>0</v>
      </c>
      <c r="E161" s="35"/>
      <c r="F161" s="107" t="s">
        <v>56</v>
      </c>
      <c r="G161" s="75" t="str">
        <f t="shared" si="6"/>
        <v>$ ____________</v>
      </c>
      <c r="H161" s="52"/>
    </row>
    <row r="162" spans="1:8" hidden="1" x14ac:dyDescent="0.2">
      <c r="A162" s="115">
        <f t="shared" si="5"/>
        <v>151</v>
      </c>
      <c r="B162" s="6"/>
      <c r="C162" s="76" t="s">
        <v>13</v>
      </c>
      <c r="D162" s="77">
        <v>0</v>
      </c>
      <c r="E162" s="35"/>
      <c r="F162" s="107" t="s">
        <v>56</v>
      </c>
      <c r="G162" s="75" t="str">
        <f t="shared" si="6"/>
        <v>$ ____________</v>
      </c>
      <c r="H162" s="52"/>
    </row>
    <row r="163" spans="1:8" hidden="1" x14ac:dyDescent="0.2">
      <c r="A163" s="115">
        <f t="shared" si="5"/>
        <v>152</v>
      </c>
      <c r="B163" s="6"/>
      <c r="C163" s="76" t="s">
        <v>13</v>
      </c>
      <c r="D163" s="77">
        <v>0</v>
      </c>
      <c r="E163" s="35"/>
      <c r="F163" s="107" t="s">
        <v>56</v>
      </c>
      <c r="G163" s="75" t="str">
        <f t="shared" si="6"/>
        <v>$ ____________</v>
      </c>
      <c r="H163" s="52"/>
    </row>
    <row r="164" spans="1:8" hidden="1" x14ac:dyDescent="0.2">
      <c r="A164" s="115">
        <f t="shared" si="5"/>
        <v>153</v>
      </c>
      <c r="B164" s="6"/>
      <c r="C164" s="76" t="s">
        <v>13</v>
      </c>
      <c r="D164" s="77">
        <v>0</v>
      </c>
      <c r="E164" s="35"/>
      <c r="F164" s="107" t="s">
        <v>56</v>
      </c>
      <c r="G164" s="75" t="str">
        <f t="shared" si="6"/>
        <v>$ ____________</v>
      </c>
      <c r="H164" s="52"/>
    </row>
    <row r="165" spans="1:8" hidden="1" x14ac:dyDescent="0.2">
      <c r="A165" s="115">
        <f t="shared" si="5"/>
        <v>154</v>
      </c>
      <c r="B165" s="6"/>
      <c r="C165" s="76" t="s">
        <v>13</v>
      </c>
      <c r="D165" s="77">
        <v>0</v>
      </c>
      <c r="E165" s="35"/>
      <c r="F165" s="107" t="s">
        <v>56</v>
      </c>
      <c r="G165" s="75" t="str">
        <f t="shared" si="6"/>
        <v>$ ____________</v>
      </c>
      <c r="H165" s="52"/>
    </row>
    <row r="166" spans="1:8" hidden="1" x14ac:dyDescent="0.2">
      <c r="A166" s="115">
        <f t="shared" si="5"/>
        <v>155</v>
      </c>
      <c r="B166" s="6"/>
      <c r="C166" s="76" t="s">
        <v>13</v>
      </c>
      <c r="D166" s="77">
        <v>0</v>
      </c>
      <c r="E166" s="35"/>
      <c r="F166" s="107" t="s">
        <v>56</v>
      </c>
      <c r="G166" s="75" t="str">
        <f t="shared" si="6"/>
        <v>$ ____________</v>
      </c>
      <c r="H166" s="52"/>
    </row>
    <row r="167" spans="1:8" hidden="1" x14ac:dyDescent="0.2">
      <c r="A167" s="115">
        <f t="shared" si="5"/>
        <v>156</v>
      </c>
      <c r="B167" s="6"/>
      <c r="C167" s="76" t="s">
        <v>13</v>
      </c>
      <c r="D167" s="77">
        <v>0</v>
      </c>
      <c r="E167" s="35"/>
      <c r="F167" s="107" t="s">
        <v>56</v>
      </c>
      <c r="G167" s="75" t="str">
        <f t="shared" si="6"/>
        <v>$ ____________</v>
      </c>
      <c r="H167" s="52"/>
    </row>
    <row r="168" spans="1:8" hidden="1" x14ac:dyDescent="0.2">
      <c r="A168" s="115">
        <f t="shared" si="5"/>
        <v>157</v>
      </c>
      <c r="B168" s="6"/>
      <c r="C168" s="76" t="s">
        <v>13</v>
      </c>
      <c r="D168" s="77">
        <v>0</v>
      </c>
      <c r="E168" s="35"/>
      <c r="F168" s="107" t="s">
        <v>56</v>
      </c>
      <c r="G168" s="75" t="str">
        <f t="shared" si="6"/>
        <v>$ ____________</v>
      </c>
      <c r="H168" s="52"/>
    </row>
    <row r="169" spans="1:8" hidden="1" x14ac:dyDescent="0.2">
      <c r="A169" s="115">
        <f t="shared" si="5"/>
        <v>158</v>
      </c>
      <c r="B169" s="6"/>
      <c r="C169" s="76" t="s">
        <v>13</v>
      </c>
      <c r="D169" s="77">
        <v>0</v>
      </c>
      <c r="E169" s="35"/>
      <c r="F169" s="107" t="s">
        <v>56</v>
      </c>
      <c r="G169" s="75" t="str">
        <f t="shared" si="6"/>
        <v>$ ____________</v>
      </c>
      <c r="H169" s="52"/>
    </row>
    <row r="170" spans="1:8" hidden="1" x14ac:dyDescent="0.2">
      <c r="A170" s="115">
        <f t="shared" si="5"/>
        <v>159</v>
      </c>
      <c r="B170" s="6"/>
      <c r="C170" s="76" t="s">
        <v>13</v>
      </c>
      <c r="D170" s="77">
        <v>0</v>
      </c>
      <c r="E170" s="35"/>
      <c r="F170" s="107" t="s">
        <v>56</v>
      </c>
      <c r="G170" s="75" t="str">
        <f t="shared" si="6"/>
        <v>$ ____________</v>
      </c>
      <c r="H170" s="52"/>
    </row>
    <row r="171" spans="1:8" hidden="1" x14ac:dyDescent="0.2">
      <c r="A171" s="115">
        <f t="shared" si="5"/>
        <v>160</v>
      </c>
      <c r="B171" s="6"/>
      <c r="C171" s="76" t="s">
        <v>13</v>
      </c>
      <c r="D171" s="77">
        <v>0</v>
      </c>
      <c r="E171" s="35"/>
      <c r="F171" s="107" t="s">
        <v>56</v>
      </c>
      <c r="G171" s="75" t="str">
        <f t="shared" si="6"/>
        <v>$ ____________</v>
      </c>
      <c r="H171" s="52"/>
    </row>
    <row r="172" spans="1:8" hidden="1" x14ac:dyDescent="0.2">
      <c r="A172" s="115">
        <f t="shared" si="5"/>
        <v>161</v>
      </c>
      <c r="B172" s="6"/>
      <c r="C172" s="76" t="s">
        <v>13</v>
      </c>
      <c r="D172" s="77">
        <v>0</v>
      </c>
      <c r="E172" s="35"/>
      <c r="F172" s="107" t="s">
        <v>56</v>
      </c>
      <c r="G172" s="75" t="str">
        <f t="shared" si="6"/>
        <v>$ ____________</v>
      </c>
      <c r="H172" s="52"/>
    </row>
    <row r="173" spans="1:8" hidden="1" x14ac:dyDescent="0.2">
      <c r="A173" s="115">
        <f t="shared" si="5"/>
        <v>162</v>
      </c>
      <c r="B173" s="6"/>
      <c r="C173" s="76" t="s">
        <v>13</v>
      </c>
      <c r="D173" s="77">
        <v>0</v>
      </c>
      <c r="E173" s="35"/>
      <c r="F173" s="107" t="s">
        <v>56</v>
      </c>
      <c r="G173" s="75" t="str">
        <f t="shared" si="6"/>
        <v>$ ____________</v>
      </c>
      <c r="H173" s="52"/>
    </row>
    <row r="174" spans="1:8" hidden="1" x14ac:dyDescent="0.2">
      <c r="A174" s="115">
        <f t="shared" si="5"/>
        <v>163</v>
      </c>
      <c r="B174" s="6"/>
      <c r="C174" s="76" t="s">
        <v>13</v>
      </c>
      <c r="D174" s="77">
        <v>0</v>
      </c>
      <c r="E174" s="35"/>
      <c r="F174" s="107" t="s">
        <v>56</v>
      </c>
      <c r="G174" s="75" t="str">
        <f t="shared" si="6"/>
        <v>$ ____________</v>
      </c>
      <c r="H174" s="52"/>
    </row>
    <row r="175" spans="1:8" hidden="1" x14ac:dyDescent="0.2">
      <c r="A175" s="115">
        <f t="shared" si="5"/>
        <v>164</v>
      </c>
      <c r="B175" s="6"/>
      <c r="C175" s="76" t="s">
        <v>13</v>
      </c>
      <c r="D175" s="77">
        <v>0</v>
      </c>
      <c r="E175" s="35"/>
      <c r="F175" s="107" t="s">
        <v>56</v>
      </c>
      <c r="G175" s="75" t="str">
        <f t="shared" si="6"/>
        <v>$ ____________</v>
      </c>
      <c r="H175" s="52"/>
    </row>
    <row r="176" spans="1:8" hidden="1" x14ac:dyDescent="0.2">
      <c r="A176" s="115">
        <f t="shared" si="5"/>
        <v>165</v>
      </c>
      <c r="B176" s="6"/>
      <c r="C176" s="76" t="s">
        <v>13</v>
      </c>
      <c r="D176" s="77">
        <v>0</v>
      </c>
      <c r="E176" s="35"/>
      <c r="F176" s="107" t="s">
        <v>56</v>
      </c>
      <c r="G176" s="75" t="str">
        <f t="shared" si="6"/>
        <v>$ ____________</v>
      </c>
      <c r="H176" s="52"/>
    </row>
    <row r="177" spans="1:8" hidden="1" x14ac:dyDescent="0.2">
      <c r="A177" s="115">
        <f t="shared" si="5"/>
        <v>166</v>
      </c>
      <c r="B177" s="6"/>
      <c r="C177" s="76" t="s">
        <v>13</v>
      </c>
      <c r="D177" s="77">
        <v>0</v>
      </c>
      <c r="E177" s="35"/>
      <c r="F177" s="107" t="s">
        <v>56</v>
      </c>
      <c r="G177" s="75" t="str">
        <f t="shared" si="6"/>
        <v>$ ____________</v>
      </c>
      <c r="H177" s="52"/>
    </row>
    <row r="178" spans="1:8" hidden="1" x14ac:dyDescent="0.2">
      <c r="A178" s="115">
        <f t="shared" si="5"/>
        <v>167</v>
      </c>
      <c r="B178" s="6"/>
      <c r="C178" s="76" t="s">
        <v>13</v>
      </c>
      <c r="D178" s="77">
        <v>0</v>
      </c>
      <c r="E178" s="35"/>
      <c r="F178" s="107" t="s">
        <v>56</v>
      </c>
      <c r="G178" s="75" t="str">
        <f t="shared" si="6"/>
        <v>$ ____________</v>
      </c>
      <c r="H178" s="52"/>
    </row>
    <row r="179" spans="1:8" hidden="1" x14ac:dyDescent="0.2">
      <c r="A179" s="115">
        <f t="shared" si="5"/>
        <v>168</v>
      </c>
      <c r="B179" s="6"/>
      <c r="C179" s="76" t="s">
        <v>13</v>
      </c>
      <c r="D179" s="77">
        <v>0</v>
      </c>
      <c r="E179" s="35"/>
      <c r="F179" s="107" t="s">
        <v>56</v>
      </c>
      <c r="G179" s="75" t="str">
        <f t="shared" si="6"/>
        <v>$ ____________</v>
      </c>
      <c r="H179" s="52"/>
    </row>
    <row r="180" spans="1:8" hidden="1" x14ac:dyDescent="0.2">
      <c r="A180" s="115">
        <f t="shared" si="5"/>
        <v>169</v>
      </c>
      <c r="B180" s="6"/>
      <c r="C180" s="76" t="s">
        <v>13</v>
      </c>
      <c r="D180" s="77">
        <v>0</v>
      </c>
      <c r="E180" s="35"/>
      <c r="F180" s="107" t="s">
        <v>56</v>
      </c>
      <c r="G180" s="75" t="str">
        <f t="shared" si="6"/>
        <v>$ ____________</v>
      </c>
      <c r="H180" s="52"/>
    </row>
    <row r="181" spans="1:8" hidden="1" x14ac:dyDescent="0.2">
      <c r="A181" s="115">
        <f t="shared" si="5"/>
        <v>170</v>
      </c>
      <c r="B181" s="6"/>
      <c r="C181" s="76" t="s">
        <v>13</v>
      </c>
      <c r="D181" s="77">
        <v>0</v>
      </c>
      <c r="E181" s="35"/>
      <c r="F181" s="107" t="s">
        <v>56</v>
      </c>
      <c r="G181" s="75" t="str">
        <f t="shared" si="6"/>
        <v>$ ____________</v>
      </c>
      <c r="H181" s="52"/>
    </row>
    <row r="182" spans="1:8" hidden="1" x14ac:dyDescent="0.2">
      <c r="A182" s="115">
        <f t="shared" si="5"/>
        <v>171</v>
      </c>
      <c r="B182" s="6"/>
      <c r="C182" s="76" t="s">
        <v>13</v>
      </c>
      <c r="D182" s="77">
        <v>0</v>
      </c>
      <c r="E182" s="35"/>
      <c r="F182" s="107" t="s">
        <v>56</v>
      </c>
      <c r="G182" s="75" t="str">
        <f t="shared" si="6"/>
        <v>$ ____________</v>
      </c>
      <c r="H182" s="52"/>
    </row>
    <row r="183" spans="1:8" hidden="1" x14ac:dyDescent="0.2">
      <c r="A183" s="115">
        <f t="shared" si="5"/>
        <v>172</v>
      </c>
      <c r="B183" s="6"/>
      <c r="C183" s="76" t="s">
        <v>13</v>
      </c>
      <c r="D183" s="77">
        <v>0</v>
      </c>
      <c r="E183" s="35"/>
      <c r="F183" s="107" t="s">
        <v>56</v>
      </c>
      <c r="G183" s="75" t="str">
        <f t="shared" si="6"/>
        <v>$ ____________</v>
      </c>
      <c r="H183" s="52"/>
    </row>
    <row r="184" spans="1:8" hidden="1" x14ac:dyDescent="0.2">
      <c r="A184" s="115">
        <f t="shared" si="5"/>
        <v>173</v>
      </c>
      <c r="B184" s="6"/>
      <c r="C184" s="76" t="s">
        <v>13</v>
      </c>
      <c r="D184" s="77">
        <v>0</v>
      </c>
      <c r="E184" s="35"/>
      <c r="F184" s="107" t="s">
        <v>56</v>
      </c>
      <c r="G184" s="75" t="str">
        <f t="shared" si="6"/>
        <v>$ ____________</v>
      </c>
      <c r="H184" s="52"/>
    </row>
    <row r="185" spans="1:8" hidden="1" x14ac:dyDescent="0.2">
      <c r="A185" s="115">
        <f t="shared" si="5"/>
        <v>174</v>
      </c>
      <c r="B185" s="6"/>
      <c r="C185" s="76" t="s">
        <v>13</v>
      </c>
      <c r="D185" s="77">
        <v>0</v>
      </c>
      <c r="E185" s="35"/>
      <c r="F185" s="107" t="s">
        <v>56</v>
      </c>
      <c r="G185" s="75" t="str">
        <f t="shared" si="6"/>
        <v>$ ____________</v>
      </c>
      <c r="H185" s="52"/>
    </row>
    <row r="186" spans="1:8" hidden="1" x14ac:dyDescent="0.2">
      <c r="A186" s="115">
        <f t="shared" si="5"/>
        <v>175</v>
      </c>
      <c r="B186" s="6"/>
      <c r="C186" s="76" t="s">
        <v>13</v>
      </c>
      <c r="D186" s="77">
        <v>0</v>
      </c>
      <c r="E186" s="35"/>
      <c r="F186" s="107" t="s">
        <v>56</v>
      </c>
      <c r="G186" s="75" t="str">
        <f t="shared" si="6"/>
        <v>$ ____________</v>
      </c>
      <c r="H186" s="52"/>
    </row>
    <row r="187" spans="1:8" hidden="1" x14ac:dyDescent="0.2">
      <c r="A187" s="115">
        <f t="shared" si="5"/>
        <v>176</v>
      </c>
      <c r="B187" s="6"/>
      <c r="C187" s="76" t="s">
        <v>13</v>
      </c>
      <c r="D187" s="77">
        <v>0</v>
      </c>
      <c r="E187" s="35"/>
      <c r="F187" s="107" t="s">
        <v>56</v>
      </c>
      <c r="G187" s="75" t="str">
        <f t="shared" si="6"/>
        <v>$ ____________</v>
      </c>
      <c r="H187" s="52"/>
    </row>
    <row r="188" spans="1:8" hidden="1" x14ac:dyDescent="0.2">
      <c r="A188" s="115">
        <f t="shared" si="5"/>
        <v>177</v>
      </c>
      <c r="B188" s="6"/>
      <c r="C188" s="76" t="s">
        <v>13</v>
      </c>
      <c r="D188" s="77">
        <v>0</v>
      </c>
      <c r="E188" s="35"/>
      <c r="F188" s="107" t="s">
        <v>56</v>
      </c>
      <c r="G188" s="75" t="str">
        <f t="shared" si="6"/>
        <v>$ ____________</v>
      </c>
      <c r="H188" s="52"/>
    </row>
    <row r="189" spans="1:8" hidden="1" x14ac:dyDescent="0.2">
      <c r="A189" s="115">
        <f t="shared" si="5"/>
        <v>178</v>
      </c>
      <c r="B189" s="6"/>
      <c r="C189" s="76" t="s">
        <v>13</v>
      </c>
      <c r="D189" s="77">
        <v>0</v>
      </c>
      <c r="E189" s="35"/>
      <c r="F189" s="107" t="s">
        <v>56</v>
      </c>
      <c r="G189" s="75" t="str">
        <f t="shared" si="6"/>
        <v>$ ____________</v>
      </c>
      <c r="H189" s="52"/>
    </row>
    <row r="190" spans="1:8" hidden="1" x14ac:dyDescent="0.2">
      <c r="A190" s="115">
        <f t="shared" si="5"/>
        <v>179</v>
      </c>
      <c r="B190" s="6"/>
      <c r="C190" s="76" t="s">
        <v>13</v>
      </c>
      <c r="D190" s="77">
        <v>0</v>
      </c>
      <c r="E190" s="35"/>
      <c r="F190" s="107" t="s">
        <v>56</v>
      </c>
      <c r="G190" s="75" t="str">
        <f t="shared" si="6"/>
        <v>$ ____________</v>
      </c>
      <c r="H190" s="52"/>
    </row>
    <row r="191" spans="1:8" hidden="1" x14ac:dyDescent="0.2">
      <c r="A191" s="115">
        <f t="shared" si="5"/>
        <v>180</v>
      </c>
      <c r="B191" s="6"/>
      <c r="C191" s="76" t="s">
        <v>13</v>
      </c>
      <c r="D191" s="77">
        <v>0</v>
      </c>
      <c r="E191" s="35"/>
      <c r="F191" s="107" t="s">
        <v>56</v>
      </c>
      <c r="G191" s="75" t="str">
        <f t="shared" si="6"/>
        <v>$ ____________</v>
      </c>
      <c r="H191" s="52"/>
    </row>
    <row r="192" spans="1:8" hidden="1" x14ac:dyDescent="0.2">
      <c r="A192" s="115">
        <f t="shared" si="5"/>
        <v>181</v>
      </c>
      <c r="B192" s="6"/>
      <c r="C192" s="76" t="s">
        <v>13</v>
      </c>
      <c r="D192" s="77">
        <v>0</v>
      </c>
      <c r="E192" s="35"/>
      <c r="F192" s="107" t="s">
        <v>56</v>
      </c>
      <c r="G192" s="75" t="str">
        <f t="shared" si="6"/>
        <v>$ ____________</v>
      </c>
      <c r="H192" s="52"/>
    </row>
    <row r="193" spans="1:11" hidden="1" x14ac:dyDescent="0.2">
      <c r="A193" s="115">
        <f t="shared" si="5"/>
        <v>182</v>
      </c>
      <c r="B193" s="6"/>
      <c r="C193" s="76" t="s">
        <v>13</v>
      </c>
      <c r="D193" s="77">
        <v>0</v>
      </c>
      <c r="E193" s="35"/>
      <c r="F193" s="107" t="s">
        <v>56</v>
      </c>
      <c r="G193" s="75" t="str">
        <f t="shared" si="6"/>
        <v>$ ____________</v>
      </c>
      <c r="H193" s="52"/>
    </row>
    <row r="194" spans="1:11" hidden="1" x14ac:dyDescent="0.2">
      <c r="A194" s="115">
        <f t="shared" si="5"/>
        <v>183</v>
      </c>
      <c r="B194" s="6"/>
      <c r="C194" s="76"/>
      <c r="D194" s="77">
        <v>0</v>
      </c>
      <c r="E194" s="35"/>
      <c r="F194" s="107" t="s">
        <v>56</v>
      </c>
      <c r="G194" s="75" t="str">
        <f t="shared" si="6"/>
        <v>$ ____________</v>
      </c>
      <c r="H194" s="52"/>
    </row>
    <row r="195" spans="1:11" hidden="1" x14ac:dyDescent="0.2">
      <c r="A195" s="115">
        <f t="shared" ref="A195:A199" si="7">A194+1</f>
        <v>184</v>
      </c>
      <c r="B195" s="6"/>
      <c r="C195" s="76"/>
      <c r="D195" s="77">
        <v>0</v>
      </c>
      <c r="E195" s="35"/>
      <c r="F195" s="107" t="s">
        <v>56</v>
      </c>
      <c r="G195" s="75" t="str">
        <f t="shared" si="6"/>
        <v>$ ____________</v>
      </c>
      <c r="H195" s="52"/>
    </row>
    <row r="196" spans="1:11" hidden="1" x14ac:dyDescent="0.2">
      <c r="A196" s="115">
        <f t="shared" si="7"/>
        <v>185</v>
      </c>
      <c r="B196" s="6"/>
      <c r="C196" s="76"/>
      <c r="D196" s="77">
        <v>0</v>
      </c>
      <c r="E196" s="35"/>
      <c r="F196" s="107" t="s">
        <v>56</v>
      </c>
      <c r="G196" s="75" t="str">
        <f t="shared" si="6"/>
        <v>$ ____________</v>
      </c>
      <c r="H196" s="52"/>
    </row>
    <row r="197" spans="1:11" hidden="1" x14ac:dyDescent="0.2">
      <c r="A197" s="115">
        <f t="shared" si="7"/>
        <v>186</v>
      </c>
      <c r="B197" s="6"/>
      <c r="C197" s="76"/>
      <c r="D197" s="77">
        <v>0</v>
      </c>
      <c r="E197" s="35"/>
      <c r="F197" s="107" t="s">
        <v>56</v>
      </c>
      <c r="G197" s="75" t="str">
        <f t="shared" si="6"/>
        <v>$ ____________</v>
      </c>
      <c r="H197" s="52"/>
    </row>
    <row r="198" spans="1:11" hidden="1" x14ac:dyDescent="0.2">
      <c r="A198" s="115">
        <f t="shared" si="7"/>
        <v>187</v>
      </c>
      <c r="B198" s="6"/>
      <c r="C198" s="76"/>
      <c r="D198" s="77">
        <v>0</v>
      </c>
      <c r="E198" s="35"/>
      <c r="F198" s="107" t="s">
        <v>56</v>
      </c>
      <c r="G198" s="75" t="str">
        <f t="shared" si="6"/>
        <v>$ ____________</v>
      </c>
      <c r="H198" s="52"/>
    </row>
    <row r="199" spans="1:11" ht="15.75" hidden="1" thickBot="1" x14ac:dyDescent="0.25">
      <c r="A199" s="115">
        <f t="shared" si="7"/>
        <v>188</v>
      </c>
      <c r="B199" s="6"/>
      <c r="C199" s="76"/>
      <c r="D199" s="77">
        <v>0</v>
      </c>
      <c r="E199" s="35"/>
      <c r="F199" s="107" t="s">
        <v>56</v>
      </c>
      <c r="G199" s="75" t="str">
        <f t="shared" si="6"/>
        <v>$ ____________</v>
      </c>
      <c r="H199" s="52"/>
    </row>
    <row r="200" spans="1:11" ht="15.75" thickTop="1" x14ac:dyDescent="0.2">
      <c r="A200" s="122"/>
      <c r="B200" s="81"/>
      <c r="C200" s="82"/>
      <c r="D200" s="83"/>
      <c r="E200" s="84" t="str">
        <f>$A$7&amp;" SUBTOTAL:"</f>
        <v>BID ALTERNATE 1 - KANNAH CREEK INTAKE  SUBTOTAL:</v>
      </c>
      <c r="F200" s="85"/>
      <c r="G200" s="85">
        <f>SUM($G$10:$G$66)</f>
        <v>0</v>
      </c>
      <c r="H200" s="52"/>
    </row>
    <row r="201" spans="1:11" ht="15.75" thickBot="1" x14ac:dyDescent="0.25">
      <c r="A201" s="86" t="s">
        <v>14</v>
      </c>
      <c r="B201" s="86" t="s">
        <v>11</v>
      </c>
      <c r="C201" s="96" t="s">
        <v>171</v>
      </c>
      <c r="D201" s="87" t="s">
        <v>12</v>
      </c>
      <c r="E201" s="88" t="s">
        <v>12</v>
      </c>
      <c r="F201" s="88" t="s">
        <v>0</v>
      </c>
      <c r="G201" s="89">
        <v>78000</v>
      </c>
      <c r="H201" s="52" t="str">
        <f>IF(E201="Sum",IF(SUM(#REF!)=1,"","Total must = 1"),"")</f>
        <v/>
      </c>
    </row>
    <row r="202" spans="1:11" ht="15.75" thickTop="1" x14ac:dyDescent="0.2">
      <c r="A202" s="6"/>
      <c r="B202" s="6"/>
      <c r="C202" s="76"/>
      <c r="D202" s="78"/>
      <c r="E202" s="35"/>
      <c r="F202" s="35"/>
      <c r="G202" s="79"/>
      <c r="H202" s="52"/>
    </row>
    <row r="203" spans="1:11" ht="16.5" thickBot="1" x14ac:dyDescent="0.3">
      <c r="A203" s="141" t="str">
        <f>$A$7&amp;" BID AMOUNT:"</f>
        <v>BID ALTERNATE 1 - KANNAH CREEK INTAKE  BID AMOUNT:</v>
      </c>
      <c r="B203" s="141"/>
      <c r="C203" s="141"/>
      <c r="D203" s="141"/>
      <c r="E203" s="141"/>
      <c r="F203" s="41"/>
      <c r="G203" s="80">
        <f>SUM($G$10:$G$66)+$G$201</f>
        <v>78000</v>
      </c>
    </row>
    <row r="204" spans="1:11" ht="15.75" hidden="1" x14ac:dyDescent="0.25">
      <c r="A204" s="36"/>
      <c r="B204" s="37"/>
      <c r="C204" s="38"/>
      <c r="D204" s="39"/>
      <c r="E204" s="40"/>
      <c r="F204" s="43"/>
      <c r="G204" s="44"/>
    </row>
    <row r="205" spans="1:11" ht="15.75" hidden="1" x14ac:dyDescent="0.25">
      <c r="A205" s="36"/>
      <c r="B205" s="45" t="s">
        <v>7</v>
      </c>
      <c r="C205" s="46"/>
      <c r="D205" s="44"/>
      <c r="E205" s="47"/>
      <c r="F205" s="48"/>
      <c r="G205" s="48"/>
    </row>
    <row r="206" spans="1:11" ht="16.5" hidden="1" thickBot="1" x14ac:dyDescent="0.3">
      <c r="A206" s="36"/>
      <c r="B206" s="49"/>
      <c r="C206" s="50"/>
      <c r="D206" s="51"/>
      <c r="E206" s="51"/>
      <c r="F206" s="51"/>
      <c r="G206" s="47" t="s">
        <v>8</v>
      </c>
      <c r="K206" s="55"/>
    </row>
  </sheetData>
  <sheetProtection algorithmName="SHA-512" hashValue="OiWmkU6yfZWuIapCf0rLeyblaylyuc5T2TtK7KBBWmydwRq8BCfJBytZ2Wy1tHnMYARv6crOjtmoO2S4zbwozg==" saltValue="il+dl8qDbutUlgkeUPJiPw==" spinCount="100000" sheet="1" objects="1" scenarios="1" selectLockedCells="1"/>
  <mergeCells count="7">
    <mergeCell ref="A203:E203"/>
    <mergeCell ref="C5:G5"/>
    <mergeCell ref="A1:G1"/>
    <mergeCell ref="A7:G7"/>
    <mergeCell ref="A5:B5"/>
    <mergeCell ref="A2:G2"/>
    <mergeCell ref="A3:G3"/>
  </mergeCells>
  <phoneticPr fontId="10" type="noConversion"/>
  <printOptions horizontalCentered="1"/>
  <pageMargins left="0.75" right="0.5" top="0.75" bottom="0.5" header="0.5" footer="0.5"/>
  <pageSetup scale="89" fitToHeight="3" orientation="portrait" blackAndWhite="1" verticalDpi="300" r:id="rId1"/>
  <headerFooter alignWithMargins="0">
    <oddFooter>&amp;C&amp;"Times New Roman,Regular"BF-2 (&amp;P of &amp;N)</oddFooter>
  </headerFooter>
  <rowBreaks count="2" manualBreakCount="2">
    <brk id="117" max="7" man="1"/>
    <brk id="20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69"/>
  <sheetViews>
    <sheetView zoomScaleNormal="100" zoomScaleSheetLayoutView="100" workbookViewId="0">
      <selection activeCell="F10" sqref="F10"/>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6384" width="8.88671875" style="18"/>
  </cols>
  <sheetData>
    <row r="1" spans="1:9" ht="20.25" x14ac:dyDescent="0.3">
      <c r="A1" s="143" t="str">
        <f>'BID ALT 1 - KC'!$A1</f>
        <v>Bid Schedule</v>
      </c>
      <c r="B1" s="143"/>
      <c r="C1" s="143"/>
      <c r="D1" s="143"/>
      <c r="E1" s="143"/>
      <c r="F1" s="143"/>
      <c r="G1" s="143"/>
      <c r="H1" s="127"/>
      <c r="I1" s="127"/>
    </row>
    <row r="2" spans="1:9" ht="18" x14ac:dyDescent="0.25">
      <c r="A2" s="146" t="str">
        <f>'BID ALT 1 - KC'!$A2</f>
        <v>KANNAH CREEK INTAKE AND PURDY MESA FLOWLINE REHABILITATION</v>
      </c>
      <c r="B2" s="146"/>
      <c r="C2" s="146"/>
      <c r="D2" s="146"/>
      <c r="E2" s="146"/>
      <c r="F2" s="146"/>
      <c r="G2" s="146"/>
      <c r="H2" s="127"/>
      <c r="I2" s="127"/>
    </row>
    <row r="3" spans="1:9" ht="18" x14ac:dyDescent="0.25">
      <c r="A3" s="146" t="str">
        <f>'BID ALT 1 - KC'!$A3</f>
        <v>IFB-4568-18-DH</v>
      </c>
      <c r="B3" s="146"/>
      <c r="C3" s="146"/>
      <c r="D3" s="146"/>
      <c r="E3" s="146"/>
      <c r="F3" s="146"/>
      <c r="G3" s="146"/>
      <c r="H3" s="127"/>
      <c r="I3" s="127"/>
    </row>
    <row r="4" spans="1:9" ht="20.25" x14ac:dyDescent="0.3">
      <c r="A4" s="108"/>
      <c r="B4" s="108"/>
      <c r="C4" s="108"/>
      <c r="D4" s="108"/>
      <c r="E4" s="108"/>
      <c r="F4" s="108"/>
      <c r="G4" s="108"/>
      <c r="H4" s="128"/>
    </row>
    <row r="5" spans="1:9" ht="20.25" x14ac:dyDescent="0.3">
      <c r="A5" s="145" t="str">
        <f>'BID ALT 1 - KC'!$A$5</f>
        <v>Company:</v>
      </c>
      <c r="B5" s="145"/>
      <c r="C5" s="148" t="str">
        <f>IF('BID ALT 1 - KC'!$C$5="","",'BID ALT 1 - KC'!$C$5)</f>
        <v/>
      </c>
      <c r="D5" s="148"/>
      <c r="E5" s="148"/>
      <c r="F5" s="148"/>
      <c r="G5" s="148"/>
      <c r="H5" s="128"/>
    </row>
    <row r="6" spans="1:9" ht="20.25" x14ac:dyDescent="0.3">
      <c r="A6" s="108"/>
      <c r="B6" s="108"/>
      <c r="C6" s="108"/>
      <c r="D6" s="108"/>
      <c r="E6" s="108"/>
      <c r="F6" s="108"/>
      <c r="G6" s="108"/>
      <c r="H6" s="128"/>
    </row>
    <row r="7" spans="1:9" s="109" customFormat="1" ht="15.75" customHeight="1" x14ac:dyDescent="0.2">
      <c r="A7" s="144" t="s">
        <v>85</v>
      </c>
      <c r="B7" s="144"/>
      <c r="C7" s="144"/>
      <c r="D7" s="144"/>
      <c r="E7" s="144"/>
      <c r="F7" s="144"/>
      <c r="G7" s="144"/>
    </row>
    <row r="8" spans="1:9" ht="25.5" x14ac:dyDescent="0.2">
      <c r="A8" s="22" t="s">
        <v>1</v>
      </c>
      <c r="B8" s="22" t="s">
        <v>9</v>
      </c>
      <c r="C8" s="110" t="s">
        <v>2</v>
      </c>
      <c r="D8" s="111" t="s">
        <v>3</v>
      </c>
      <c r="E8" s="111" t="s">
        <v>4</v>
      </c>
      <c r="F8" s="22" t="s">
        <v>5</v>
      </c>
      <c r="G8" s="22" t="s">
        <v>6</v>
      </c>
    </row>
    <row r="9" spans="1:9" x14ac:dyDescent="0.2">
      <c r="A9" s="112"/>
      <c r="B9" s="112"/>
      <c r="C9" s="113"/>
      <c r="D9" s="31"/>
      <c r="E9" s="114"/>
      <c r="F9" s="31"/>
      <c r="G9" s="32"/>
    </row>
    <row r="10" spans="1:9" ht="25.5" x14ac:dyDescent="0.2">
      <c r="A10" s="6">
        <v>56</v>
      </c>
      <c r="B10" s="115" t="s">
        <v>97</v>
      </c>
      <c r="C10" s="129" t="s">
        <v>143</v>
      </c>
      <c r="D10" s="130">
        <v>6530</v>
      </c>
      <c r="E10" s="130" t="s">
        <v>25</v>
      </c>
      <c r="F10" s="4" t="s">
        <v>56</v>
      </c>
      <c r="G10" s="33" t="str">
        <f>IF($D10="","",IF($F10="$ ____________","$ ____________",$D10*$F10))</f>
        <v>$ ____________</v>
      </c>
      <c r="H10" s="52"/>
    </row>
    <row r="11" spans="1:9" x14ac:dyDescent="0.2">
      <c r="A11" s="6">
        <v>57</v>
      </c>
      <c r="B11" s="115" t="s">
        <v>97</v>
      </c>
      <c r="C11" s="129" t="s">
        <v>144</v>
      </c>
      <c r="D11" s="130">
        <v>6</v>
      </c>
      <c r="E11" s="130" t="s">
        <v>24</v>
      </c>
      <c r="F11" s="4" t="s">
        <v>56</v>
      </c>
      <c r="G11" s="33" t="str">
        <f t="shared" ref="G11:G62" si="0">IF($D11="","",IF($F11="$ ____________","$ ____________",$D11*$F11))</f>
        <v>$ ____________</v>
      </c>
      <c r="H11" s="52"/>
    </row>
    <row r="12" spans="1:9" x14ac:dyDescent="0.2">
      <c r="A12" s="6">
        <v>58</v>
      </c>
      <c r="B12" s="115" t="s">
        <v>97</v>
      </c>
      <c r="C12" s="129" t="s">
        <v>145</v>
      </c>
      <c r="D12" s="130">
        <v>1</v>
      </c>
      <c r="E12" s="130" t="s">
        <v>24</v>
      </c>
      <c r="F12" s="4" t="s">
        <v>56</v>
      </c>
      <c r="G12" s="33" t="str">
        <f t="shared" si="0"/>
        <v>$ ____________</v>
      </c>
      <c r="H12" s="52"/>
    </row>
    <row r="13" spans="1:9" x14ac:dyDescent="0.2">
      <c r="A13" s="6">
        <v>59</v>
      </c>
      <c r="B13" s="115" t="s">
        <v>97</v>
      </c>
      <c r="C13" s="129" t="s">
        <v>146</v>
      </c>
      <c r="D13" s="130">
        <v>2</v>
      </c>
      <c r="E13" s="130" t="s">
        <v>24</v>
      </c>
      <c r="F13" s="4" t="s">
        <v>56</v>
      </c>
      <c r="G13" s="33" t="str">
        <f t="shared" si="0"/>
        <v>$ ____________</v>
      </c>
      <c r="H13" s="52"/>
    </row>
    <row r="14" spans="1:9" x14ac:dyDescent="0.2">
      <c r="A14" s="6">
        <v>60</v>
      </c>
      <c r="B14" s="115" t="s">
        <v>97</v>
      </c>
      <c r="C14" s="129" t="s">
        <v>147</v>
      </c>
      <c r="D14" s="130">
        <v>19</v>
      </c>
      <c r="E14" s="130" t="s">
        <v>24</v>
      </c>
      <c r="F14" s="4" t="s">
        <v>56</v>
      </c>
      <c r="G14" s="33" t="str">
        <f t="shared" si="0"/>
        <v>$ ____________</v>
      </c>
      <c r="H14" s="52"/>
    </row>
    <row r="15" spans="1:9" x14ac:dyDescent="0.2">
      <c r="A15" s="6">
        <v>61</v>
      </c>
      <c r="B15" s="115" t="s">
        <v>97</v>
      </c>
      <c r="C15" s="129" t="s">
        <v>148</v>
      </c>
      <c r="D15" s="130">
        <v>3</v>
      </c>
      <c r="E15" s="130" t="s">
        <v>24</v>
      </c>
      <c r="F15" s="4" t="s">
        <v>56</v>
      </c>
      <c r="G15" s="33" t="str">
        <f t="shared" si="0"/>
        <v>$ ____________</v>
      </c>
      <c r="H15" s="52"/>
    </row>
    <row r="16" spans="1:9" x14ac:dyDescent="0.2">
      <c r="A16" s="6">
        <v>62</v>
      </c>
      <c r="B16" s="115" t="s">
        <v>97</v>
      </c>
      <c r="C16" s="129" t="s">
        <v>149</v>
      </c>
      <c r="D16" s="130">
        <v>4</v>
      </c>
      <c r="E16" s="130" t="s">
        <v>24</v>
      </c>
      <c r="F16" s="4" t="s">
        <v>56</v>
      </c>
      <c r="G16" s="33" t="str">
        <f t="shared" si="0"/>
        <v>$ ____________</v>
      </c>
      <c r="H16" s="52"/>
    </row>
    <row r="17" spans="1:8" ht="63.75" x14ac:dyDescent="0.2">
      <c r="A17" s="6">
        <v>63</v>
      </c>
      <c r="B17" s="115" t="s">
        <v>97</v>
      </c>
      <c r="C17" s="129" t="s">
        <v>150</v>
      </c>
      <c r="D17" s="130">
        <v>1</v>
      </c>
      <c r="E17" s="130" t="s">
        <v>55</v>
      </c>
      <c r="F17" s="4" t="s">
        <v>56</v>
      </c>
      <c r="G17" s="33" t="str">
        <f t="shared" si="0"/>
        <v>$ ____________</v>
      </c>
      <c r="H17" s="52"/>
    </row>
    <row r="18" spans="1:8" ht="51" x14ac:dyDescent="0.2">
      <c r="A18" s="6">
        <v>64</v>
      </c>
      <c r="B18" s="115" t="s">
        <v>97</v>
      </c>
      <c r="C18" s="129" t="s">
        <v>151</v>
      </c>
      <c r="D18" s="130">
        <v>1</v>
      </c>
      <c r="E18" s="130" t="s">
        <v>55</v>
      </c>
      <c r="F18" s="4" t="s">
        <v>56</v>
      </c>
      <c r="G18" s="33" t="str">
        <f t="shared" si="0"/>
        <v>$ ____________</v>
      </c>
      <c r="H18" s="52"/>
    </row>
    <row r="19" spans="1:8" ht="38.25" x14ac:dyDescent="0.2">
      <c r="A19" s="6">
        <v>65</v>
      </c>
      <c r="B19" s="130" t="s">
        <v>88</v>
      </c>
      <c r="C19" s="129" t="s">
        <v>169</v>
      </c>
      <c r="D19" s="130">
        <v>1</v>
      </c>
      <c r="E19" s="130" t="s">
        <v>24</v>
      </c>
      <c r="F19" s="4" t="s">
        <v>56</v>
      </c>
      <c r="G19" s="33" t="str">
        <f t="shared" si="0"/>
        <v>$ ____________</v>
      </c>
      <c r="H19" s="52"/>
    </row>
    <row r="20" spans="1:8" ht="25.5" x14ac:dyDescent="0.2">
      <c r="A20" s="6">
        <v>66</v>
      </c>
      <c r="B20" s="130" t="s">
        <v>97</v>
      </c>
      <c r="C20" s="129" t="s">
        <v>152</v>
      </c>
      <c r="D20" s="130">
        <v>1</v>
      </c>
      <c r="E20" s="130" t="s">
        <v>55</v>
      </c>
      <c r="F20" s="4" t="s">
        <v>56</v>
      </c>
      <c r="G20" s="33" t="str">
        <f t="shared" si="0"/>
        <v>$ ____________</v>
      </c>
      <c r="H20" s="52"/>
    </row>
    <row r="21" spans="1:8" ht="25.5" x14ac:dyDescent="0.2">
      <c r="A21" s="6">
        <v>67</v>
      </c>
      <c r="B21" s="115" t="s">
        <v>88</v>
      </c>
      <c r="C21" s="53" t="s">
        <v>153</v>
      </c>
      <c r="D21" s="119">
        <v>3</v>
      </c>
      <c r="E21" s="132" t="s">
        <v>55</v>
      </c>
      <c r="F21" s="4" t="s">
        <v>56</v>
      </c>
      <c r="G21" s="33" t="str">
        <f t="shared" si="0"/>
        <v>$ ____________</v>
      </c>
      <c r="H21" s="52"/>
    </row>
    <row r="22" spans="1:8" x14ac:dyDescent="0.2">
      <c r="A22" s="6">
        <v>68</v>
      </c>
      <c r="B22" s="130" t="s">
        <v>88</v>
      </c>
      <c r="C22" s="129" t="s">
        <v>154</v>
      </c>
      <c r="D22" s="130">
        <v>1</v>
      </c>
      <c r="E22" s="130" t="s">
        <v>55</v>
      </c>
      <c r="F22" s="4" t="s">
        <v>56</v>
      </c>
      <c r="G22" s="33" t="str">
        <f t="shared" si="0"/>
        <v>$ ____________</v>
      </c>
      <c r="H22" s="52"/>
    </row>
    <row r="23" spans="1:8" ht="38.25" x14ac:dyDescent="0.2">
      <c r="A23" s="6">
        <v>69</v>
      </c>
      <c r="B23" s="130">
        <v>108.9</v>
      </c>
      <c r="C23" s="129" t="s">
        <v>155</v>
      </c>
      <c r="D23" s="130">
        <v>850</v>
      </c>
      <c r="E23" s="130" t="s">
        <v>27</v>
      </c>
      <c r="F23" s="4" t="s">
        <v>56</v>
      </c>
      <c r="G23" s="33" t="str">
        <f t="shared" si="0"/>
        <v>$ ____________</v>
      </c>
      <c r="H23" s="52"/>
    </row>
    <row r="24" spans="1:8" ht="25.5" x14ac:dyDescent="0.2">
      <c r="A24" s="6">
        <v>70</v>
      </c>
      <c r="B24" s="130">
        <v>607</v>
      </c>
      <c r="C24" s="129" t="s">
        <v>170</v>
      </c>
      <c r="D24" s="130">
        <v>1050</v>
      </c>
      <c r="E24" s="130" t="s">
        <v>25</v>
      </c>
      <c r="F24" s="4" t="s">
        <v>56</v>
      </c>
      <c r="G24" s="33" t="str">
        <f t="shared" si="0"/>
        <v>$ ____________</v>
      </c>
      <c r="H24" s="52"/>
    </row>
    <row r="25" spans="1:8" x14ac:dyDescent="0.2">
      <c r="A25" s="6">
        <v>71</v>
      </c>
      <c r="B25" s="133">
        <v>208</v>
      </c>
      <c r="C25" s="129" t="s">
        <v>53</v>
      </c>
      <c r="D25" s="130">
        <v>1</v>
      </c>
      <c r="E25" s="130" t="s">
        <v>55</v>
      </c>
      <c r="F25" s="4" t="s">
        <v>56</v>
      </c>
      <c r="G25" s="33" t="str">
        <f t="shared" si="0"/>
        <v>$ ____________</v>
      </c>
      <c r="H25" s="52"/>
    </row>
    <row r="26" spans="1:8" x14ac:dyDescent="0.2">
      <c r="A26" s="6">
        <v>72</v>
      </c>
      <c r="B26" s="130">
        <v>209</v>
      </c>
      <c r="C26" s="129" t="s">
        <v>156</v>
      </c>
      <c r="D26" s="130">
        <v>1</v>
      </c>
      <c r="E26" s="130" t="s">
        <v>55</v>
      </c>
      <c r="F26" s="4" t="s">
        <v>56</v>
      </c>
      <c r="G26" s="33" t="str">
        <f t="shared" si="0"/>
        <v>$ ____________</v>
      </c>
      <c r="H26" s="52"/>
    </row>
    <row r="27" spans="1:8" x14ac:dyDescent="0.2">
      <c r="A27" s="6">
        <v>73</v>
      </c>
      <c r="B27" s="130">
        <v>212.02</v>
      </c>
      <c r="C27" s="129" t="s">
        <v>134</v>
      </c>
      <c r="D27" s="130">
        <v>6</v>
      </c>
      <c r="E27" s="130" t="s">
        <v>23</v>
      </c>
      <c r="F27" s="4" t="s">
        <v>56</v>
      </c>
      <c r="G27" s="33" t="str">
        <f t="shared" si="0"/>
        <v>$ ____________</v>
      </c>
      <c r="H27" s="52"/>
    </row>
    <row r="28" spans="1:8" x14ac:dyDescent="0.2">
      <c r="A28" s="6">
        <v>74</v>
      </c>
      <c r="B28" s="115">
        <v>620</v>
      </c>
      <c r="C28" s="53" t="s">
        <v>51</v>
      </c>
      <c r="D28" s="119">
        <v>1</v>
      </c>
      <c r="E28" s="132" t="s">
        <v>55</v>
      </c>
      <c r="F28" s="4" t="s">
        <v>56</v>
      </c>
      <c r="G28" s="33" t="str">
        <f t="shared" si="0"/>
        <v>$ ____________</v>
      </c>
      <c r="H28" s="52"/>
    </row>
    <row r="29" spans="1:8" x14ac:dyDescent="0.2">
      <c r="A29" s="6">
        <v>75</v>
      </c>
      <c r="B29" s="115">
        <v>625</v>
      </c>
      <c r="C29" s="53" t="s">
        <v>52</v>
      </c>
      <c r="D29" s="119">
        <v>1</v>
      </c>
      <c r="E29" s="132" t="s">
        <v>55</v>
      </c>
      <c r="F29" s="4" t="s">
        <v>56</v>
      </c>
      <c r="G29" s="33" t="str">
        <f t="shared" si="0"/>
        <v>$ ____________</v>
      </c>
      <c r="H29" s="52"/>
    </row>
    <row r="30" spans="1:8" x14ac:dyDescent="0.2">
      <c r="A30" s="6">
        <v>76</v>
      </c>
      <c r="B30" s="115">
        <v>626</v>
      </c>
      <c r="C30" s="53" t="s">
        <v>157</v>
      </c>
      <c r="D30" s="119">
        <v>1</v>
      </c>
      <c r="E30" s="132" t="s">
        <v>55</v>
      </c>
      <c r="F30" s="4" t="s">
        <v>56</v>
      </c>
      <c r="G30" s="33" t="str">
        <f t="shared" si="0"/>
        <v>$ ____________</v>
      </c>
      <c r="H30" s="52"/>
    </row>
    <row r="31" spans="1:8" ht="15.75" thickBot="1" x14ac:dyDescent="0.25">
      <c r="A31" s="6">
        <v>77</v>
      </c>
      <c r="B31" s="130">
        <v>630</v>
      </c>
      <c r="C31" s="129" t="s">
        <v>158</v>
      </c>
      <c r="D31" s="130">
        <v>1</v>
      </c>
      <c r="E31" s="130" t="s">
        <v>55</v>
      </c>
      <c r="F31" s="4" t="s">
        <v>56</v>
      </c>
      <c r="G31" s="33" t="str">
        <f t="shared" si="0"/>
        <v>$ ____________</v>
      </c>
      <c r="H31" s="52"/>
    </row>
    <row r="32" spans="1:8" hidden="1" x14ac:dyDescent="0.2">
      <c r="A32" s="6"/>
      <c r="B32" s="6"/>
      <c r="C32" s="7"/>
      <c r="D32" s="8">
        <v>0</v>
      </c>
      <c r="E32" s="9"/>
      <c r="F32" s="131" t="s">
        <v>56</v>
      </c>
      <c r="G32" s="33" t="str">
        <f t="shared" si="0"/>
        <v>$ ____________</v>
      </c>
      <c r="H32" s="52"/>
    </row>
    <row r="33" spans="1:8" hidden="1" x14ac:dyDescent="0.2">
      <c r="A33" s="6"/>
      <c r="B33" s="6"/>
      <c r="C33" s="7"/>
      <c r="D33" s="8">
        <v>0</v>
      </c>
      <c r="E33" s="9"/>
      <c r="F33" s="131" t="s">
        <v>56</v>
      </c>
      <c r="G33" s="33" t="str">
        <f t="shared" si="0"/>
        <v>$ ____________</v>
      </c>
      <c r="H33" s="52"/>
    </row>
    <row r="34" spans="1:8" hidden="1" x14ac:dyDescent="0.2">
      <c r="A34" s="6"/>
      <c r="B34" s="6"/>
      <c r="C34" s="7"/>
      <c r="D34" s="8">
        <v>0</v>
      </c>
      <c r="E34" s="9"/>
      <c r="F34" s="131" t="s">
        <v>56</v>
      </c>
      <c r="G34" s="33" t="str">
        <f t="shared" si="0"/>
        <v>$ ____________</v>
      </c>
      <c r="H34" s="52"/>
    </row>
    <row r="35" spans="1:8" hidden="1" x14ac:dyDescent="0.2">
      <c r="A35" s="6"/>
      <c r="B35" s="6"/>
      <c r="C35" s="7"/>
      <c r="D35" s="8">
        <v>0</v>
      </c>
      <c r="E35" s="9"/>
      <c r="F35" s="131" t="s">
        <v>56</v>
      </c>
      <c r="G35" s="33" t="str">
        <f t="shared" si="0"/>
        <v>$ ____________</v>
      </c>
      <c r="H35" s="52"/>
    </row>
    <row r="36" spans="1:8" hidden="1" x14ac:dyDescent="0.2">
      <c r="A36" s="6"/>
      <c r="B36" s="6"/>
      <c r="C36" s="7"/>
      <c r="D36" s="8">
        <v>0</v>
      </c>
      <c r="E36" s="9"/>
      <c r="F36" s="131" t="s">
        <v>56</v>
      </c>
      <c r="G36" s="33" t="str">
        <f t="shared" si="0"/>
        <v>$ ____________</v>
      </c>
      <c r="H36" s="52"/>
    </row>
    <row r="37" spans="1:8" hidden="1" x14ac:dyDescent="0.2">
      <c r="A37" s="6"/>
      <c r="B37" s="6"/>
      <c r="C37" s="7"/>
      <c r="D37" s="8">
        <v>0</v>
      </c>
      <c r="E37" s="9"/>
      <c r="F37" s="131" t="s">
        <v>56</v>
      </c>
      <c r="G37" s="33" t="str">
        <f t="shared" si="0"/>
        <v>$ ____________</v>
      </c>
      <c r="H37" s="52"/>
    </row>
    <row r="38" spans="1:8" hidden="1" x14ac:dyDescent="0.2">
      <c r="A38" s="6"/>
      <c r="B38" s="6"/>
      <c r="C38" s="7"/>
      <c r="D38" s="8">
        <v>0</v>
      </c>
      <c r="E38" s="9"/>
      <c r="F38" s="131" t="s">
        <v>56</v>
      </c>
      <c r="G38" s="33" t="str">
        <f t="shared" si="0"/>
        <v>$ ____________</v>
      </c>
      <c r="H38" s="52"/>
    </row>
    <row r="39" spans="1:8" hidden="1" x14ac:dyDescent="0.2">
      <c r="A39" s="6"/>
      <c r="B39" s="6"/>
      <c r="C39" s="7"/>
      <c r="D39" s="8">
        <v>0</v>
      </c>
      <c r="E39" s="9"/>
      <c r="F39" s="131" t="s">
        <v>56</v>
      </c>
      <c r="G39" s="33" t="str">
        <f t="shared" si="0"/>
        <v>$ ____________</v>
      </c>
      <c r="H39" s="52"/>
    </row>
    <row r="40" spans="1:8" hidden="1" x14ac:dyDescent="0.2">
      <c r="A40" s="6"/>
      <c r="B40" s="6"/>
      <c r="C40" s="7"/>
      <c r="D40" s="8">
        <v>0</v>
      </c>
      <c r="E40" s="9"/>
      <c r="F40" s="131" t="s">
        <v>56</v>
      </c>
      <c r="G40" s="33" t="str">
        <f t="shared" si="0"/>
        <v>$ ____________</v>
      </c>
      <c r="H40" s="52"/>
    </row>
    <row r="41" spans="1:8" hidden="1" x14ac:dyDescent="0.2">
      <c r="A41" s="6"/>
      <c r="B41" s="6"/>
      <c r="C41" s="7"/>
      <c r="D41" s="8">
        <v>0</v>
      </c>
      <c r="E41" s="9"/>
      <c r="F41" s="131" t="s">
        <v>56</v>
      </c>
      <c r="G41" s="33" t="str">
        <f t="shared" si="0"/>
        <v>$ ____________</v>
      </c>
      <c r="H41" s="52"/>
    </row>
    <row r="42" spans="1:8" hidden="1" x14ac:dyDescent="0.2">
      <c r="A42" s="6"/>
      <c r="B42" s="6"/>
      <c r="C42" s="7"/>
      <c r="D42" s="8">
        <v>0</v>
      </c>
      <c r="E42" s="9"/>
      <c r="F42" s="131" t="s">
        <v>56</v>
      </c>
      <c r="G42" s="33" t="str">
        <f t="shared" si="0"/>
        <v>$ ____________</v>
      </c>
      <c r="H42" s="52"/>
    </row>
    <row r="43" spans="1:8" hidden="1" x14ac:dyDescent="0.2">
      <c r="A43" s="6"/>
      <c r="B43" s="6"/>
      <c r="C43" s="7"/>
      <c r="D43" s="8">
        <v>0</v>
      </c>
      <c r="E43" s="9"/>
      <c r="F43" s="131" t="s">
        <v>56</v>
      </c>
      <c r="G43" s="33" t="str">
        <f t="shared" si="0"/>
        <v>$ ____________</v>
      </c>
      <c r="H43" s="52"/>
    </row>
    <row r="44" spans="1:8" hidden="1" x14ac:dyDescent="0.2">
      <c r="A44" s="6"/>
      <c r="B44" s="6"/>
      <c r="C44" s="7"/>
      <c r="D44" s="8">
        <v>0</v>
      </c>
      <c r="E44" s="9"/>
      <c r="F44" s="131" t="s">
        <v>56</v>
      </c>
      <c r="G44" s="33" t="str">
        <f t="shared" si="0"/>
        <v>$ ____________</v>
      </c>
      <c r="H44" s="52"/>
    </row>
    <row r="45" spans="1:8" hidden="1" x14ac:dyDescent="0.2">
      <c r="A45" s="6"/>
      <c r="B45" s="6"/>
      <c r="C45" s="7"/>
      <c r="D45" s="8">
        <v>0</v>
      </c>
      <c r="E45" s="9"/>
      <c r="F45" s="131" t="s">
        <v>56</v>
      </c>
      <c r="G45" s="33" t="str">
        <f t="shared" si="0"/>
        <v>$ ____________</v>
      </c>
      <c r="H45" s="52"/>
    </row>
    <row r="46" spans="1:8" hidden="1" x14ac:dyDescent="0.2">
      <c r="A46" s="6"/>
      <c r="B46" s="6"/>
      <c r="C46" s="7"/>
      <c r="D46" s="8">
        <v>0</v>
      </c>
      <c r="E46" s="9"/>
      <c r="F46" s="131" t="s">
        <v>56</v>
      </c>
      <c r="G46" s="33" t="str">
        <f t="shared" si="0"/>
        <v>$ ____________</v>
      </c>
      <c r="H46" s="52"/>
    </row>
    <row r="47" spans="1:8" hidden="1" x14ac:dyDescent="0.2">
      <c r="A47" s="6"/>
      <c r="B47" s="6"/>
      <c r="C47" s="7"/>
      <c r="D47" s="8">
        <v>0</v>
      </c>
      <c r="E47" s="9"/>
      <c r="F47" s="131" t="s">
        <v>56</v>
      </c>
      <c r="G47" s="33" t="str">
        <f t="shared" si="0"/>
        <v>$ ____________</v>
      </c>
      <c r="H47" s="52"/>
    </row>
    <row r="48" spans="1:8" hidden="1" x14ac:dyDescent="0.2">
      <c r="A48" s="6"/>
      <c r="B48" s="6"/>
      <c r="C48" s="7"/>
      <c r="D48" s="8">
        <v>0</v>
      </c>
      <c r="E48" s="9"/>
      <c r="F48" s="131" t="s">
        <v>56</v>
      </c>
      <c r="G48" s="33" t="str">
        <f t="shared" si="0"/>
        <v>$ ____________</v>
      </c>
      <c r="H48" s="52"/>
    </row>
    <row r="49" spans="1:8" hidden="1" x14ac:dyDescent="0.2">
      <c r="A49" s="6"/>
      <c r="B49" s="6"/>
      <c r="C49" s="7"/>
      <c r="D49" s="8">
        <v>0</v>
      </c>
      <c r="E49" s="9"/>
      <c r="F49" s="131" t="s">
        <v>56</v>
      </c>
      <c r="G49" s="33" t="str">
        <f t="shared" si="0"/>
        <v>$ ____________</v>
      </c>
      <c r="H49" s="52"/>
    </row>
    <row r="50" spans="1:8" hidden="1" x14ac:dyDescent="0.2">
      <c r="A50" s="6"/>
      <c r="B50" s="6"/>
      <c r="C50" s="7"/>
      <c r="D50" s="8">
        <v>0</v>
      </c>
      <c r="E50" s="9"/>
      <c r="F50" s="131" t="s">
        <v>56</v>
      </c>
      <c r="G50" s="33" t="str">
        <f t="shared" si="0"/>
        <v>$ ____________</v>
      </c>
      <c r="H50" s="52"/>
    </row>
    <row r="51" spans="1:8" hidden="1" x14ac:dyDescent="0.2">
      <c r="A51" s="6"/>
      <c r="B51" s="6"/>
      <c r="C51" s="7"/>
      <c r="D51" s="8">
        <v>0</v>
      </c>
      <c r="E51" s="9"/>
      <c r="F51" s="131" t="s">
        <v>56</v>
      </c>
      <c r="G51" s="33" t="str">
        <f t="shared" si="0"/>
        <v>$ ____________</v>
      </c>
      <c r="H51" s="52"/>
    </row>
    <row r="52" spans="1:8" hidden="1" x14ac:dyDescent="0.2">
      <c r="A52" s="6"/>
      <c r="B52" s="6"/>
      <c r="C52" s="7"/>
      <c r="D52" s="8">
        <v>0</v>
      </c>
      <c r="E52" s="9"/>
      <c r="F52" s="131" t="s">
        <v>56</v>
      </c>
      <c r="G52" s="33" t="str">
        <f t="shared" si="0"/>
        <v>$ ____________</v>
      </c>
      <c r="H52" s="52"/>
    </row>
    <row r="53" spans="1:8" hidden="1" x14ac:dyDescent="0.2">
      <c r="A53" s="6"/>
      <c r="B53" s="6"/>
      <c r="C53" s="7"/>
      <c r="D53" s="8">
        <v>0</v>
      </c>
      <c r="E53" s="9"/>
      <c r="F53" s="131" t="s">
        <v>56</v>
      </c>
      <c r="G53" s="33" t="str">
        <f t="shared" si="0"/>
        <v>$ ____________</v>
      </c>
      <c r="H53" s="52"/>
    </row>
    <row r="54" spans="1:8" hidden="1" x14ac:dyDescent="0.2">
      <c r="A54" s="6"/>
      <c r="B54" s="6"/>
      <c r="C54" s="7"/>
      <c r="D54" s="8">
        <v>0</v>
      </c>
      <c r="E54" s="9"/>
      <c r="F54" s="131" t="s">
        <v>56</v>
      </c>
      <c r="G54" s="33" t="str">
        <f t="shared" si="0"/>
        <v>$ ____________</v>
      </c>
      <c r="H54" s="52"/>
    </row>
    <row r="55" spans="1:8" hidden="1" x14ac:dyDescent="0.2">
      <c r="A55" s="6"/>
      <c r="B55" s="6"/>
      <c r="C55" s="7"/>
      <c r="D55" s="8">
        <v>0</v>
      </c>
      <c r="E55" s="9"/>
      <c r="F55" s="131" t="s">
        <v>56</v>
      </c>
      <c r="G55" s="33" t="str">
        <f t="shared" si="0"/>
        <v>$ ____________</v>
      </c>
      <c r="H55" s="52"/>
    </row>
    <row r="56" spans="1:8" hidden="1" x14ac:dyDescent="0.2">
      <c r="A56" s="6"/>
      <c r="B56" s="6"/>
      <c r="C56" s="7"/>
      <c r="D56" s="8">
        <v>0</v>
      </c>
      <c r="E56" s="9"/>
      <c r="F56" s="131" t="s">
        <v>56</v>
      </c>
      <c r="G56" s="33" t="str">
        <f t="shared" si="0"/>
        <v>$ ____________</v>
      </c>
      <c r="H56" s="52"/>
    </row>
    <row r="57" spans="1:8" hidden="1" x14ac:dyDescent="0.2">
      <c r="A57" s="6"/>
      <c r="B57" s="6"/>
      <c r="C57" s="7"/>
      <c r="D57" s="8">
        <v>0</v>
      </c>
      <c r="E57" s="9"/>
      <c r="F57" s="131" t="s">
        <v>56</v>
      </c>
      <c r="G57" s="33" t="str">
        <f t="shared" si="0"/>
        <v>$ ____________</v>
      </c>
      <c r="H57" s="52"/>
    </row>
    <row r="58" spans="1:8" hidden="1" x14ac:dyDescent="0.2">
      <c r="A58" s="6"/>
      <c r="B58" s="6"/>
      <c r="C58" s="7"/>
      <c r="D58" s="8">
        <v>0</v>
      </c>
      <c r="E58" s="9"/>
      <c r="F58" s="131" t="s">
        <v>56</v>
      </c>
      <c r="G58" s="33" t="str">
        <f t="shared" si="0"/>
        <v>$ ____________</v>
      </c>
      <c r="H58" s="52"/>
    </row>
    <row r="59" spans="1:8" hidden="1" x14ac:dyDescent="0.2">
      <c r="A59" s="6"/>
      <c r="B59" s="6"/>
      <c r="C59" s="7"/>
      <c r="D59" s="8">
        <v>0</v>
      </c>
      <c r="E59" s="9"/>
      <c r="F59" s="131" t="s">
        <v>56</v>
      </c>
      <c r="G59" s="33" t="str">
        <f t="shared" si="0"/>
        <v>$ ____________</v>
      </c>
      <c r="H59" s="52"/>
    </row>
    <row r="60" spans="1:8" hidden="1" x14ac:dyDescent="0.2">
      <c r="A60" s="6"/>
      <c r="B60" s="6"/>
      <c r="C60" s="7"/>
      <c r="D60" s="8">
        <v>0</v>
      </c>
      <c r="E60" s="9"/>
      <c r="F60" s="131" t="s">
        <v>56</v>
      </c>
      <c r="G60" s="33" t="str">
        <f t="shared" si="0"/>
        <v>$ ____________</v>
      </c>
      <c r="H60" s="52"/>
    </row>
    <row r="61" spans="1:8" hidden="1" x14ac:dyDescent="0.2">
      <c r="A61" s="6"/>
      <c r="B61" s="6"/>
      <c r="C61" s="7"/>
      <c r="D61" s="8">
        <v>0</v>
      </c>
      <c r="E61" s="9"/>
      <c r="F61" s="131" t="s">
        <v>56</v>
      </c>
      <c r="G61" s="33" t="str">
        <f t="shared" si="0"/>
        <v>$ ____________</v>
      </c>
      <c r="H61" s="52"/>
    </row>
    <row r="62" spans="1:8" hidden="1" x14ac:dyDescent="0.2">
      <c r="A62" s="6"/>
      <c r="B62" s="6"/>
      <c r="C62" s="7"/>
      <c r="D62" s="8">
        <v>0</v>
      </c>
      <c r="E62" s="9"/>
      <c r="F62" s="131" t="s">
        <v>56</v>
      </c>
      <c r="G62" s="33" t="str">
        <f t="shared" si="0"/>
        <v>$ ____________</v>
      </c>
      <c r="H62" s="52"/>
    </row>
    <row r="63" spans="1:8" ht="25.5" customHeight="1" thickTop="1" x14ac:dyDescent="0.2">
      <c r="A63" s="147" t="str">
        <f>$A$7&amp;" SUBTOTAL:"</f>
        <v>BID ALTERNATE 2 - PURDY MESA FLOWLINE  - SULLIVAN DRAW REPLACEMENT SUBTOTAL:</v>
      </c>
      <c r="B63" s="147"/>
      <c r="C63" s="147"/>
      <c r="D63" s="147"/>
      <c r="E63" s="147"/>
      <c r="F63" s="85"/>
      <c r="G63" s="90">
        <f>SUM($G$10:$G$31)</f>
        <v>0</v>
      </c>
      <c r="H63" s="52"/>
    </row>
    <row r="64" spans="1:8" ht="15.75" thickBot="1" x14ac:dyDescent="0.25">
      <c r="A64" s="91" t="s">
        <v>14</v>
      </c>
      <c r="B64" s="91" t="s">
        <v>11</v>
      </c>
      <c r="C64" s="95" t="s">
        <v>171</v>
      </c>
      <c r="D64" s="92" t="s">
        <v>12</v>
      </c>
      <c r="E64" s="93" t="s">
        <v>12</v>
      </c>
      <c r="F64" s="93" t="s">
        <v>0</v>
      </c>
      <c r="G64" s="94">
        <v>132000</v>
      </c>
      <c r="H64" s="52"/>
    </row>
    <row r="65" spans="1:8" ht="15.75" thickTop="1" x14ac:dyDescent="0.2">
      <c r="A65" s="6"/>
      <c r="B65" s="6"/>
      <c r="C65" s="76"/>
      <c r="D65" s="78"/>
      <c r="E65" s="35"/>
      <c r="F65" s="35"/>
      <c r="G65" s="79"/>
      <c r="H65" s="52"/>
    </row>
    <row r="66" spans="1:8" ht="33.75" customHeight="1" thickBot="1" x14ac:dyDescent="0.3">
      <c r="A66" s="141" t="str">
        <f>$A$7&amp;" BID AMOUNT:"</f>
        <v>BID ALTERNATE 2 - PURDY MESA FLOWLINE  - SULLIVAN DRAW REPLACEMENT BID AMOUNT:</v>
      </c>
      <c r="B66" s="141"/>
      <c r="C66" s="141"/>
      <c r="D66" s="141"/>
      <c r="E66" s="141"/>
      <c r="F66" s="41"/>
      <c r="G66" s="80">
        <f>SUM($G$10:$G$31)+$G$64</f>
        <v>132000</v>
      </c>
    </row>
    <row r="67" spans="1:8" ht="15.75" x14ac:dyDescent="0.25">
      <c r="A67" s="36"/>
      <c r="B67" s="37"/>
      <c r="C67" s="38"/>
      <c r="D67" s="39"/>
      <c r="E67" s="40"/>
      <c r="F67" s="43"/>
      <c r="G67" s="44"/>
    </row>
    <row r="68" spans="1:8" ht="15.75" hidden="1" x14ac:dyDescent="0.25">
      <c r="A68" s="36"/>
      <c r="B68" s="45" t="s">
        <v>7</v>
      </c>
      <c r="C68" s="46"/>
      <c r="D68" s="44"/>
      <c r="E68" s="47"/>
      <c r="F68" s="48"/>
      <c r="G68" s="48"/>
    </row>
    <row r="69" spans="1:8" ht="16.5" hidden="1" thickBot="1" x14ac:dyDescent="0.3">
      <c r="A69" s="36"/>
      <c r="B69" s="49"/>
      <c r="C69" s="50"/>
      <c r="D69" s="51"/>
      <c r="E69" s="51"/>
      <c r="F69" s="51"/>
      <c r="G69" s="47" t="s">
        <v>8</v>
      </c>
    </row>
  </sheetData>
  <sheetProtection algorithmName="SHA-512" hashValue="QqosRbWodkORDQMCoyRiX7BiZw/3sW1oUy0UNzbNg65PBfALe1oZTZQoMC5ZE4MHferUUmWqXKe8WDo8rBI6Yg==" saltValue="CeP6BHwk33dyw5ta6grsQw==" spinCount="100000" sheet="1" objects="1" scenarios="1" selectLockedCells="1"/>
  <mergeCells count="8">
    <mergeCell ref="A66:E66"/>
    <mergeCell ref="A63:E63"/>
    <mergeCell ref="A7:G7"/>
    <mergeCell ref="C5:G5"/>
    <mergeCell ref="A1:G1"/>
    <mergeCell ref="A2:G2"/>
    <mergeCell ref="A3:G3"/>
    <mergeCell ref="A5:B5"/>
  </mergeCells>
  <printOptions horizontalCentered="1"/>
  <pageMargins left="0.75" right="0.5" top="0.75" bottom="0.5" header="0.5" footer="0.5"/>
  <pageSetup scale="93" orientation="portrait" blackAndWhite="1" verticalDpi="300" r:id="rId1"/>
  <headerFooter alignWithMargins="0">
    <oddFooter>&amp;C&amp;"Times New Roman,Regular"BF-2 (&amp;P of &amp;N)</oddFooter>
  </headerFooter>
  <rowBreaks count="2" manualBreakCount="2">
    <brk id="36" max="7" man="1"/>
    <brk id="6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8"/>
  <sheetViews>
    <sheetView zoomScaleNormal="100" zoomScaleSheetLayoutView="100" workbookViewId="0">
      <pane xSplit="8" ySplit="9" topLeftCell="I10" activePane="bottomRight" state="frozen"/>
      <selection activeCell="C3" sqref="C3:G3"/>
      <selection pane="topRight" activeCell="C3" sqref="C3:G3"/>
      <selection pane="bottomLeft" activeCell="C3" sqref="C3:G3"/>
      <selection pane="bottomRight" activeCell="F10" sqref="F10"/>
    </sheetView>
  </sheetViews>
  <sheetFormatPr defaultRowHeight="15" x14ac:dyDescent="0.2"/>
  <cols>
    <col min="1" max="1" width="4.77734375" style="123" customWidth="1"/>
    <col min="2" max="2" width="6.77734375" style="123" customWidth="1"/>
    <col min="3" max="3" width="25.77734375" style="124" customWidth="1"/>
    <col min="4" max="4" width="8.21875" style="125" customWidth="1"/>
    <col min="5" max="5" width="8.21875" style="126" customWidth="1"/>
    <col min="6" max="6" width="13" style="18" customWidth="1"/>
    <col min="7" max="7" width="13.88671875" style="18" customWidth="1"/>
    <col min="8" max="8" width="1.88671875" style="18" customWidth="1"/>
    <col min="9" max="16384" width="8.88671875" style="18"/>
  </cols>
  <sheetData>
    <row r="1" spans="1:8" ht="20.25" x14ac:dyDescent="0.3">
      <c r="A1" s="143" t="str">
        <f>'BID ALT 1 - KC'!$A1</f>
        <v>Bid Schedule</v>
      </c>
      <c r="B1" s="143"/>
      <c r="C1" s="143"/>
      <c r="D1" s="143"/>
      <c r="E1" s="143"/>
      <c r="F1" s="143"/>
      <c r="G1" s="143"/>
      <c r="H1" s="1"/>
    </row>
    <row r="2" spans="1:8" ht="20.25" x14ac:dyDescent="0.3">
      <c r="A2" s="146" t="str">
        <f>'BID ALT 1 - KC'!$A2</f>
        <v>KANNAH CREEK INTAKE AND PURDY MESA FLOWLINE REHABILITATION</v>
      </c>
      <c r="B2" s="146"/>
      <c r="C2" s="146"/>
      <c r="D2" s="146"/>
      <c r="E2" s="146"/>
      <c r="F2" s="146"/>
      <c r="G2" s="146"/>
      <c r="H2" s="134"/>
    </row>
    <row r="3" spans="1:8" ht="20.25" x14ac:dyDescent="0.3">
      <c r="A3" s="146" t="str">
        <f>'BID ALT 1 - KC'!$A3</f>
        <v>IFB-4568-18-DH</v>
      </c>
      <c r="B3" s="146"/>
      <c r="C3" s="146"/>
      <c r="D3" s="146"/>
      <c r="E3" s="146"/>
      <c r="F3" s="146"/>
      <c r="G3" s="146"/>
      <c r="H3" s="108"/>
    </row>
    <row r="4" spans="1:8" ht="20.25" x14ac:dyDescent="0.3">
      <c r="A4" s="108"/>
      <c r="B4" s="108"/>
      <c r="C4" s="108"/>
      <c r="D4" s="108"/>
      <c r="E4" s="108"/>
      <c r="F4" s="108"/>
      <c r="G4" s="108"/>
      <c r="H4" s="108"/>
    </row>
    <row r="5" spans="1:8" ht="20.25" x14ac:dyDescent="0.3">
      <c r="A5" s="145" t="str">
        <f>'BID ALT 1 - KC'!$A$5</f>
        <v>Company:</v>
      </c>
      <c r="B5" s="145" t="str">
        <f>'BID ALT 1 - KC'!$A$5</f>
        <v>Company:</v>
      </c>
      <c r="C5" s="148" t="str">
        <f>IF('BID ALT 1 - KC'!$C$5="","",'BID ALT 1 - KC'!$C$5)</f>
        <v/>
      </c>
      <c r="D5" s="148"/>
      <c r="E5" s="148"/>
      <c r="F5" s="148"/>
      <c r="G5" s="148"/>
      <c r="H5" s="108"/>
    </row>
    <row r="6" spans="1:8" ht="20.25" x14ac:dyDescent="0.3">
      <c r="A6" s="108"/>
      <c r="B6" s="108"/>
      <c r="C6" s="108"/>
      <c r="D6" s="108"/>
      <c r="E6" s="108"/>
      <c r="F6" s="108"/>
      <c r="G6" s="108"/>
      <c r="H6" s="108"/>
    </row>
    <row r="7" spans="1:8" s="109" customFormat="1" ht="15.75" customHeight="1" x14ac:dyDescent="0.2">
      <c r="A7" s="144" t="s">
        <v>86</v>
      </c>
      <c r="B7" s="144"/>
      <c r="C7" s="144"/>
      <c r="D7" s="144"/>
      <c r="E7" s="144"/>
      <c r="F7" s="144"/>
      <c r="G7" s="144"/>
      <c r="H7" s="135"/>
    </row>
    <row r="8" spans="1:8" ht="25.5" x14ac:dyDescent="0.2">
      <c r="A8" s="22" t="s">
        <v>1</v>
      </c>
      <c r="B8" s="22" t="s">
        <v>9</v>
      </c>
      <c r="C8" s="110" t="s">
        <v>2</v>
      </c>
      <c r="D8" s="111" t="s">
        <v>3</v>
      </c>
      <c r="E8" s="111" t="s">
        <v>4</v>
      </c>
      <c r="F8" s="22" t="s">
        <v>5</v>
      </c>
      <c r="G8" s="22" t="s">
        <v>6</v>
      </c>
      <c r="H8" s="1"/>
    </row>
    <row r="9" spans="1:8" x14ac:dyDescent="0.2">
      <c r="A9" s="112"/>
      <c r="B9" s="112"/>
      <c r="C9" s="113"/>
      <c r="D9" s="31"/>
      <c r="E9" s="114"/>
      <c r="F9" s="31"/>
      <c r="G9" s="32"/>
      <c r="H9" s="1"/>
    </row>
    <row r="10" spans="1:8" x14ac:dyDescent="0.2">
      <c r="A10" s="115">
        <v>78</v>
      </c>
      <c r="B10" s="136">
        <v>201</v>
      </c>
      <c r="C10" s="53" t="s">
        <v>16</v>
      </c>
      <c r="D10" s="119">
        <v>1</v>
      </c>
      <c r="E10" s="73" t="s">
        <v>55</v>
      </c>
      <c r="F10" s="74" t="s">
        <v>56</v>
      </c>
      <c r="G10" s="75" t="str">
        <f>IF($D10="","",IF($F10="$ ____________","$ ____________",$D10*$F10))</f>
        <v>$ ____________</v>
      </c>
      <c r="H10" s="54"/>
    </row>
    <row r="11" spans="1:8" x14ac:dyDescent="0.2">
      <c r="A11" s="115">
        <v>79</v>
      </c>
      <c r="B11" s="136" t="s">
        <v>88</v>
      </c>
      <c r="C11" s="53" t="s">
        <v>17</v>
      </c>
      <c r="D11" s="119">
        <v>1</v>
      </c>
      <c r="E11" s="73" t="s">
        <v>55</v>
      </c>
      <c r="F11" s="74" t="s">
        <v>56</v>
      </c>
      <c r="G11" s="75" t="str">
        <f t="shared" ref="G11:G61" si="0">IF($D11="","",IF($F11="$ ____________","$ ____________",$D11*$F11))</f>
        <v>$ ____________</v>
      </c>
      <c r="H11" s="54"/>
    </row>
    <row r="12" spans="1:8" x14ac:dyDescent="0.2">
      <c r="A12" s="115">
        <v>80</v>
      </c>
      <c r="B12" s="136" t="s">
        <v>88</v>
      </c>
      <c r="C12" s="53" t="s">
        <v>18</v>
      </c>
      <c r="D12" s="119">
        <v>327</v>
      </c>
      <c r="E12" s="73" t="s">
        <v>28</v>
      </c>
      <c r="F12" s="74" t="s">
        <v>56</v>
      </c>
      <c r="G12" s="75" t="str">
        <f t="shared" si="0"/>
        <v>$ ____________</v>
      </c>
      <c r="H12" s="54"/>
    </row>
    <row r="13" spans="1:8" x14ac:dyDescent="0.2">
      <c r="A13" s="115">
        <v>81</v>
      </c>
      <c r="B13" s="136" t="s">
        <v>88</v>
      </c>
      <c r="C13" s="7" t="s">
        <v>19</v>
      </c>
      <c r="D13" s="119">
        <v>185</v>
      </c>
      <c r="E13" s="73" t="s">
        <v>28</v>
      </c>
      <c r="F13" s="74" t="s">
        <v>56</v>
      </c>
      <c r="G13" s="75" t="str">
        <f t="shared" si="0"/>
        <v>$ ____________</v>
      </c>
      <c r="H13" s="54"/>
    </row>
    <row r="14" spans="1:8" x14ac:dyDescent="0.2">
      <c r="A14" s="115">
        <v>82</v>
      </c>
      <c r="B14" s="136" t="s">
        <v>97</v>
      </c>
      <c r="C14" s="7" t="s">
        <v>20</v>
      </c>
      <c r="D14" s="119">
        <v>243</v>
      </c>
      <c r="E14" s="73" t="s">
        <v>25</v>
      </c>
      <c r="F14" s="74" t="s">
        <v>56</v>
      </c>
      <c r="G14" s="75" t="str">
        <f t="shared" si="0"/>
        <v>$ ____________</v>
      </c>
      <c r="H14" s="54"/>
    </row>
    <row r="15" spans="1:8" x14ac:dyDescent="0.2">
      <c r="A15" s="115">
        <v>83</v>
      </c>
      <c r="B15" s="136" t="s">
        <v>97</v>
      </c>
      <c r="C15" s="7" t="s">
        <v>21</v>
      </c>
      <c r="D15" s="119">
        <v>25</v>
      </c>
      <c r="E15" s="73" t="s">
        <v>25</v>
      </c>
      <c r="F15" s="74" t="s">
        <v>56</v>
      </c>
      <c r="G15" s="75" t="str">
        <f t="shared" si="0"/>
        <v>$ ____________</v>
      </c>
      <c r="H15" s="54"/>
    </row>
    <row r="16" spans="1:8" x14ac:dyDescent="0.2">
      <c r="A16" s="115">
        <v>84</v>
      </c>
      <c r="B16" s="136" t="s">
        <v>97</v>
      </c>
      <c r="C16" s="7" t="s">
        <v>22</v>
      </c>
      <c r="D16" s="119">
        <v>20</v>
      </c>
      <c r="E16" s="73" t="s">
        <v>25</v>
      </c>
      <c r="F16" s="74" t="s">
        <v>56</v>
      </c>
      <c r="G16" s="75" t="str">
        <f t="shared" si="0"/>
        <v>$ ____________</v>
      </c>
      <c r="H16" s="54"/>
    </row>
    <row r="17" spans="1:8" x14ac:dyDescent="0.2">
      <c r="A17" s="115">
        <v>85</v>
      </c>
      <c r="B17" s="136" t="s">
        <v>97</v>
      </c>
      <c r="C17" s="7" t="s">
        <v>29</v>
      </c>
      <c r="D17" s="119">
        <v>13</v>
      </c>
      <c r="E17" s="35" t="s">
        <v>25</v>
      </c>
      <c r="F17" s="74" t="s">
        <v>56</v>
      </c>
      <c r="G17" s="75" t="str">
        <f t="shared" si="0"/>
        <v>$ ____________</v>
      </c>
      <c r="H17" s="54"/>
    </row>
    <row r="18" spans="1:8" x14ac:dyDescent="0.2">
      <c r="A18" s="115">
        <v>86</v>
      </c>
      <c r="B18" s="136" t="s">
        <v>97</v>
      </c>
      <c r="C18" s="7" t="s">
        <v>30</v>
      </c>
      <c r="D18" s="119">
        <v>5</v>
      </c>
      <c r="E18" s="35" t="s">
        <v>24</v>
      </c>
      <c r="F18" s="74" t="s">
        <v>56</v>
      </c>
      <c r="G18" s="75" t="str">
        <f t="shared" si="0"/>
        <v>$ ____________</v>
      </c>
      <c r="H18" s="54"/>
    </row>
    <row r="19" spans="1:8" x14ac:dyDescent="0.2">
      <c r="A19" s="115">
        <v>87</v>
      </c>
      <c r="B19" s="136" t="s">
        <v>97</v>
      </c>
      <c r="C19" s="7" t="s">
        <v>31</v>
      </c>
      <c r="D19" s="119">
        <v>2</v>
      </c>
      <c r="E19" s="35" t="s">
        <v>24</v>
      </c>
      <c r="F19" s="74" t="s">
        <v>56</v>
      </c>
      <c r="G19" s="75" t="str">
        <f t="shared" si="0"/>
        <v>$ ____________</v>
      </c>
      <c r="H19" s="54"/>
    </row>
    <row r="20" spans="1:8" x14ac:dyDescent="0.2">
      <c r="A20" s="115">
        <v>88</v>
      </c>
      <c r="B20" s="136" t="s">
        <v>97</v>
      </c>
      <c r="C20" s="7" t="s">
        <v>32</v>
      </c>
      <c r="D20" s="119">
        <v>2</v>
      </c>
      <c r="E20" s="35" t="s">
        <v>24</v>
      </c>
      <c r="F20" s="74" t="s">
        <v>56</v>
      </c>
      <c r="G20" s="75" t="str">
        <f t="shared" si="0"/>
        <v>$ ____________</v>
      </c>
      <c r="H20" s="54"/>
    </row>
    <row r="21" spans="1:8" x14ac:dyDescent="0.2">
      <c r="A21" s="115">
        <v>89</v>
      </c>
      <c r="B21" s="136" t="s">
        <v>97</v>
      </c>
      <c r="C21" s="7" t="s">
        <v>33</v>
      </c>
      <c r="D21" s="119">
        <v>2</v>
      </c>
      <c r="E21" s="35" t="s">
        <v>24</v>
      </c>
      <c r="F21" s="74" t="s">
        <v>56</v>
      </c>
      <c r="G21" s="75" t="str">
        <f t="shared" si="0"/>
        <v>$ ____________</v>
      </c>
      <c r="H21" s="54"/>
    </row>
    <row r="22" spans="1:8" x14ac:dyDescent="0.2">
      <c r="A22" s="115">
        <v>90</v>
      </c>
      <c r="B22" s="136" t="s">
        <v>97</v>
      </c>
      <c r="C22" s="7" t="s">
        <v>34</v>
      </c>
      <c r="D22" s="119">
        <v>4</v>
      </c>
      <c r="E22" s="35" t="s">
        <v>24</v>
      </c>
      <c r="F22" s="74" t="s">
        <v>56</v>
      </c>
      <c r="G22" s="75" t="str">
        <f t="shared" si="0"/>
        <v>$ ____________</v>
      </c>
      <c r="H22" s="54"/>
    </row>
    <row r="23" spans="1:8" ht="25.5" x14ac:dyDescent="0.2">
      <c r="A23" s="115">
        <v>91</v>
      </c>
      <c r="B23" s="136" t="s">
        <v>97</v>
      </c>
      <c r="C23" s="7" t="s">
        <v>35</v>
      </c>
      <c r="D23" s="119">
        <v>2</v>
      </c>
      <c r="E23" s="35" t="s">
        <v>24</v>
      </c>
      <c r="F23" s="74" t="s">
        <v>56</v>
      </c>
      <c r="G23" s="75" t="str">
        <f t="shared" si="0"/>
        <v>$ ____________</v>
      </c>
      <c r="H23" s="54"/>
    </row>
    <row r="24" spans="1:8" ht="25.5" x14ac:dyDescent="0.2">
      <c r="A24" s="115">
        <v>92</v>
      </c>
      <c r="B24" s="136" t="s">
        <v>97</v>
      </c>
      <c r="C24" s="7" t="s">
        <v>36</v>
      </c>
      <c r="D24" s="119">
        <v>1</v>
      </c>
      <c r="E24" s="35" t="s">
        <v>24</v>
      </c>
      <c r="F24" s="74" t="s">
        <v>56</v>
      </c>
      <c r="G24" s="75" t="str">
        <f t="shared" si="0"/>
        <v>$ ____________</v>
      </c>
      <c r="H24" s="54"/>
    </row>
    <row r="25" spans="1:8" x14ac:dyDescent="0.2">
      <c r="A25" s="115">
        <v>93</v>
      </c>
      <c r="B25" s="136" t="s">
        <v>97</v>
      </c>
      <c r="C25" s="7" t="s">
        <v>37</v>
      </c>
      <c r="D25" s="119">
        <v>1</v>
      </c>
      <c r="E25" s="35" t="s">
        <v>24</v>
      </c>
      <c r="F25" s="74" t="s">
        <v>56</v>
      </c>
      <c r="G25" s="75" t="str">
        <f t="shared" si="0"/>
        <v>$ ____________</v>
      </c>
      <c r="H25" s="54"/>
    </row>
    <row r="26" spans="1:8" x14ac:dyDescent="0.2">
      <c r="A26" s="115">
        <v>94</v>
      </c>
      <c r="B26" s="136" t="s">
        <v>97</v>
      </c>
      <c r="C26" s="7" t="s">
        <v>38</v>
      </c>
      <c r="D26" s="119">
        <v>1</v>
      </c>
      <c r="E26" s="35" t="s">
        <v>24</v>
      </c>
      <c r="F26" s="74" t="s">
        <v>56</v>
      </c>
      <c r="G26" s="75" t="str">
        <f t="shared" si="0"/>
        <v>$ ____________</v>
      </c>
      <c r="H26" s="54"/>
    </row>
    <row r="27" spans="1:8" x14ac:dyDescent="0.2">
      <c r="A27" s="115">
        <v>95</v>
      </c>
      <c r="B27" s="136" t="s">
        <v>97</v>
      </c>
      <c r="C27" s="7" t="s">
        <v>39</v>
      </c>
      <c r="D27" s="119">
        <v>2</v>
      </c>
      <c r="E27" s="35" t="s">
        <v>24</v>
      </c>
      <c r="F27" s="74" t="s">
        <v>56</v>
      </c>
      <c r="G27" s="75" t="str">
        <f t="shared" si="0"/>
        <v>$ ____________</v>
      </c>
      <c r="H27" s="54"/>
    </row>
    <row r="28" spans="1:8" ht="25.5" x14ac:dyDescent="0.2">
      <c r="A28" s="115">
        <v>96</v>
      </c>
      <c r="B28" s="115" t="s">
        <v>97</v>
      </c>
      <c r="C28" s="53" t="s">
        <v>40</v>
      </c>
      <c r="D28" s="119">
        <v>4</v>
      </c>
      <c r="E28" s="35" t="s">
        <v>24</v>
      </c>
      <c r="F28" s="74" t="s">
        <v>56</v>
      </c>
      <c r="G28" s="75" t="str">
        <f t="shared" si="0"/>
        <v>$ ____________</v>
      </c>
      <c r="H28" s="54"/>
    </row>
    <row r="29" spans="1:8" x14ac:dyDescent="0.2">
      <c r="A29" s="115">
        <v>97</v>
      </c>
      <c r="B29" s="136" t="s">
        <v>97</v>
      </c>
      <c r="C29" s="7" t="s">
        <v>41</v>
      </c>
      <c r="D29" s="119">
        <v>1</v>
      </c>
      <c r="E29" s="35" t="s">
        <v>24</v>
      </c>
      <c r="F29" s="74" t="s">
        <v>56</v>
      </c>
      <c r="G29" s="75" t="str">
        <f t="shared" si="0"/>
        <v>$ ____________</v>
      </c>
      <c r="H29" s="54"/>
    </row>
    <row r="30" spans="1:8" x14ac:dyDescent="0.2">
      <c r="A30" s="115">
        <v>98</v>
      </c>
      <c r="B30" s="136" t="s">
        <v>97</v>
      </c>
      <c r="C30" s="7" t="s">
        <v>42</v>
      </c>
      <c r="D30" s="119">
        <v>2</v>
      </c>
      <c r="E30" s="35" t="s">
        <v>24</v>
      </c>
      <c r="F30" s="74" t="s">
        <v>56</v>
      </c>
      <c r="G30" s="75" t="str">
        <f t="shared" si="0"/>
        <v>$ ____________</v>
      </c>
      <c r="H30" s="54"/>
    </row>
    <row r="31" spans="1:8" x14ac:dyDescent="0.2">
      <c r="A31" s="115">
        <v>96</v>
      </c>
      <c r="B31" s="136" t="s">
        <v>97</v>
      </c>
      <c r="C31" s="7" t="s">
        <v>43</v>
      </c>
      <c r="D31" s="119">
        <v>1</v>
      </c>
      <c r="E31" s="35" t="s">
        <v>24</v>
      </c>
      <c r="F31" s="74" t="s">
        <v>56</v>
      </c>
      <c r="G31" s="75" t="str">
        <f t="shared" si="0"/>
        <v>$ ____________</v>
      </c>
      <c r="H31" s="54"/>
    </row>
    <row r="32" spans="1:8" x14ac:dyDescent="0.2">
      <c r="A32" s="115">
        <v>99</v>
      </c>
      <c r="B32" s="136" t="s">
        <v>88</v>
      </c>
      <c r="C32" s="7" t="s">
        <v>44</v>
      </c>
      <c r="D32" s="119">
        <v>1</v>
      </c>
      <c r="E32" s="35" t="s">
        <v>55</v>
      </c>
      <c r="F32" s="74" t="s">
        <v>56</v>
      </c>
      <c r="G32" s="75" t="str">
        <f t="shared" si="0"/>
        <v>$ ____________</v>
      </c>
      <c r="H32" s="54"/>
    </row>
    <row r="33" spans="1:8" x14ac:dyDescent="0.2">
      <c r="A33" s="115">
        <v>100</v>
      </c>
      <c r="B33" s="136" t="s">
        <v>88</v>
      </c>
      <c r="C33" s="7" t="s">
        <v>45</v>
      </c>
      <c r="D33" s="119">
        <v>1</v>
      </c>
      <c r="E33" s="35" t="s">
        <v>55</v>
      </c>
      <c r="F33" s="74" t="s">
        <v>56</v>
      </c>
      <c r="G33" s="75" t="str">
        <f t="shared" si="0"/>
        <v>$ ____________</v>
      </c>
      <c r="H33" s="54"/>
    </row>
    <row r="34" spans="1:8" x14ac:dyDescent="0.2">
      <c r="A34" s="115">
        <v>101</v>
      </c>
      <c r="B34" s="137">
        <v>212.02</v>
      </c>
      <c r="C34" s="7" t="s">
        <v>46</v>
      </c>
      <c r="D34" s="120">
        <v>0.15</v>
      </c>
      <c r="E34" s="35" t="s">
        <v>23</v>
      </c>
      <c r="F34" s="74" t="s">
        <v>56</v>
      </c>
      <c r="G34" s="75" t="str">
        <f t="shared" si="0"/>
        <v>$ ____________</v>
      </c>
      <c r="H34" s="54"/>
    </row>
    <row r="35" spans="1:8" x14ac:dyDescent="0.2">
      <c r="A35" s="115">
        <v>102</v>
      </c>
      <c r="B35" s="136" t="s">
        <v>88</v>
      </c>
      <c r="C35" s="7" t="s">
        <v>47</v>
      </c>
      <c r="D35" s="119">
        <v>1</v>
      </c>
      <c r="E35" s="35" t="s">
        <v>55</v>
      </c>
      <c r="F35" s="74" t="s">
        <v>56</v>
      </c>
      <c r="G35" s="75" t="str">
        <f t="shared" si="0"/>
        <v>$ ____________</v>
      </c>
      <c r="H35" s="54"/>
    </row>
    <row r="36" spans="1:8" x14ac:dyDescent="0.2">
      <c r="A36" s="115">
        <v>103</v>
      </c>
      <c r="B36" s="136">
        <v>620</v>
      </c>
      <c r="C36" s="7" t="s">
        <v>48</v>
      </c>
      <c r="D36" s="119">
        <v>1</v>
      </c>
      <c r="E36" s="35" t="s">
        <v>55</v>
      </c>
      <c r="F36" s="74" t="s">
        <v>56</v>
      </c>
      <c r="G36" s="75" t="str">
        <f t="shared" si="0"/>
        <v>$ ____________</v>
      </c>
      <c r="H36" s="54"/>
    </row>
    <row r="37" spans="1:8" x14ac:dyDescent="0.2">
      <c r="A37" s="115">
        <v>104</v>
      </c>
      <c r="B37" s="136">
        <v>625</v>
      </c>
      <c r="C37" s="7" t="s">
        <v>49</v>
      </c>
      <c r="D37" s="119">
        <v>1</v>
      </c>
      <c r="E37" s="35" t="s">
        <v>55</v>
      </c>
      <c r="F37" s="74" t="s">
        <v>56</v>
      </c>
      <c r="G37" s="75" t="str">
        <f t="shared" si="0"/>
        <v>$ ____________</v>
      </c>
      <c r="H37" s="54"/>
    </row>
    <row r="38" spans="1:8" ht="15.75" thickBot="1" x14ac:dyDescent="0.25">
      <c r="A38" s="115">
        <v>105</v>
      </c>
      <c r="B38" s="136">
        <v>626</v>
      </c>
      <c r="C38" s="7" t="s">
        <v>50</v>
      </c>
      <c r="D38" s="119">
        <v>1</v>
      </c>
      <c r="E38" s="35" t="s">
        <v>55</v>
      </c>
      <c r="F38" s="74" t="s">
        <v>56</v>
      </c>
      <c r="G38" s="75" t="str">
        <f t="shared" si="0"/>
        <v>$ ____________</v>
      </c>
      <c r="H38" s="54"/>
    </row>
    <row r="39" spans="1:8" hidden="1" x14ac:dyDescent="0.2">
      <c r="A39" s="6"/>
      <c r="B39" s="6"/>
      <c r="C39" s="7"/>
      <c r="D39" s="77">
        <v>0</v>
      </c>
      <c r="E39" s="35"/>
      <c r="F39" s="107" t="s">
        <v>56</v>
      </c>
      <c r="G39" s="75" t="str">
        <f t="shared" si="0"/>
        <v>$ ____________</v>
      </c>
      <c r="H39" s="54"/>
    </row>
    <row r="40" spans="1:8" hidden="1" x14ac:dyDescent="0.2">
      <c r="A40" s="6"/>
      <c r="B40" s="6"/>
      <c r="C40" s="7"/>
      <c r="D40" s="77">
        <v>0</v>
      </c>
      <c r="E40" s="35"/>
      <c r="F40" s="107" t="s">
        <v>56</v>
      </c>
      <c r="G40" s="75" t="str">
        <f t="shared" si="0"/>
        <v>$ ____________</v>
      </c>
      <c r="H40" s="54"/>
    </row>
    <row r="41" spans="1:8" hidden="1" x14ac:dyDescent="0.2">
      <c r="A41" s="6"/>
      <c r="B41" s="6"/>
      <c r="C41" s="7"/>
      <c r="D41" s="77">
        <v>0</v>
      </c>
      <c r="E41" s="35"/>
      <c r="F41" s="107" t="s">
        <v>56</v>
      </c>
      <c r="G41" s="75" t="str">
        <f t="shared" si="0"/>
        <v>$ ____________</v>
      </c>
      <c r="H41" s="54"/>
    </row>
    <row r="42" spans="1:8" hidden="1" x14ac:dyDescent="0.2">
      <c r="A42" s="6"/>
      <c r="B42" s="6"/>
      <c r="C42" s="7"/>
      <c r="D42" s="77">
        <v>0</v>
      </c>
      <c r="E42" s="35"/>
      <c r="F42" s="107" t="s">
        <v>56</v>
      </c>
      <c r="G42" s="75" t="str">
        <f t="shared" si="0"/>
        <v>$ ____________</v>
      </c>
      <c r="H42" s="54"/>
    </row>
    <row r="43" spans="1:8" hidden="1" x14ac:dyDescent="0.2">
      <c r="A43" s="6"/>
      <c r="B43" s="6"/>
      <c r="C43" s="7"/>
      <c r="D43" s="77">
        <v>0</v>
      </c>
      <c r="E43" s="35"/>
      <c r="F43" s="107" t="s">
        <v>56</v>
      </c>
      <c r="G43" s="75" t="str">
        <f t="shared" si="0"/>
        <v>$ ____________</v>
      </c>
      <c r="H43" s="54"/>
    </row>
    <row r="44" spans="1:8" hidden="1" x14ac:dyDescent="0.2">
      <c r="A44" s="6"/>
      <c r="B44" s="6"/>
      <c r="C44" s="7"/>
      <c r="D44" s="77">
        <v>0</v>
      </c>
      <c r="E44" s="35"/>
      <c r="F44" s="107" t="s">
        <v>56</v>
      </c>
      <c r="G44" s="75" t="str">
        <f t="shared" si="0"/>
        <v>$ ____________</v>
      </c>
      <c r="H44" s="54"/>
    </row>
    <row r="45" spans="1:8" hidden="1" x14ac:dyDescent="0.2">
      <c r="A45" s="6"/>
      <c r="B45" s="6"/>
      <c r="C45" s="7"/>
      <c r="D45" s="77">
        <v>0</v>
      </c>
      <c r="E45" s="35"/>
      <c r="F45" s="107" t="s">
        <v>56</v>
      </c>
      <c r="G45" s="75" t="str">
        <f t="shared" si="0"/>
        <v>$ ____________</v>
      </c>
      <c r="H45" s="54"/>
    </row>
    <row r="46" spans="1:8" hidden="1" x14ac:dyDescent="0.2">
      <c r="A46" s="6"/>
      <c r="B46" s="6"/>
      <c r="C46" s="7"/>
      <c r="D46" s="77">
        <v>0</v>
      </c>
      <c r="E46" s="35"/>
      <c r="F46" s="107" t="s">
        <v>56</v>
      </c>
      <c r="G46" s="75" t="str">
        <f t="shared" si="0"/>
        <v>$ ____________</v>
      </c>
      <c r="H46" s="54"/>
    </row>
    <row r="47" spans="1:8" hidden="1" x14ac:dyDescent="0.2">
      <c r="A47" s="6"/>
      <c r="B47" s="6"/>
      <c r="C47" s="7"/>
      <c r="D47" s="77">
        <v>0</v>
      </c>
      <c r="E47" s="35"/>
      <c r="F47" s="107" t="s">
        <v>56</v>
      </c>
      <c r="G47" s="75" t="str">
        <f t="shared" si="0"/>
        <v>$ ____________</v>
      </c>
      <c r="H47" s="54"/>
    </row>
    <row r="48" spans="1:8" hidden="1" x14ac:dyDescent="0.2">
      <c r="A48" s="6"/>
      <c r="B48" s="6"/>
      <c r="C48" s="7"/>
      <c r="D48" s="77">
        <v>0</v>
      </c>
      <c r="E48" s="35"/>
      <c r="F48" s="107" t="s">
        <v>56</v>
      </c>
      <c r="G48" s="75" t="str">
        <f t="shared" si="0"/>
        <v>$ ____________</v>
      </c>
      <c r="H48" s="54"/>
    </row>
    <row r="49" spans="1:8" hidden="1" x14ac:dyDescent="0.2">
      <c r="A49" s="6"/>
      <c r="B49" s="6"/>
      <c r="C49" s="7"/>
      <c r="D49" s="77">
        <v>0</v>
      </c>
      <c r="E49" s="35"/>
      <c r="F49" s="107" t="s">
        <v>56</v>
      </c>
      <c r="G49" s="75" t="str">
        <f t="shared" si="0"/>
        <v>$ ____________</v>
      </c>
      <c r="H49" s="54"/>
    </row>
    <row r="50" spans="1:8" hidden="1" x14ac:dyDescent="0.2">
      <c r="A50" s="6"/>
      <c r="B50" s="6"/>
      <c r="C50" s="7"/>
      <c r="D50" s="77">
        <v>0</v>
      </c>
      <c r="E50" s="35"/>
      <c r="F50" s="107" t="s">
        <v>56</v>
      </c>
      <c r="G50" s="75" t="str">
        <f t="shared" si="0"/>
        <v>$ ____________</v>
      </c>
      <c r="H50" s="54"/>
    </row>
    <row r="51" spans="1:8" hidden="1" x14ac:dyDescent="0.2">
      <c r="A51" s="6"/>
      <c r="B51" s="6"/>
      <c r="C51" s="7"/>
      <c r="D51" s="77">
        <v>0</v>
      </c>
      <c r="E51" s="35"/>
      <c r="F51" s="107" t="s">
        <v>56</v>
      </c>
      <c r="G51" s="75" t="str">
        <f t="shared" si="0"/>
        <v>$ ____________</v>
      </c>
      <c r="H51" s="54"/>
    </row>
    <row r="52" spans="1:8" hidden="1" x14ac:dyDescent="0.2">
      <c r="A52" s="6"/>
      <c r="B52" s="6"/>
      <c r="C52" s="7"/>
      <c r="D52" s="77">
        <v>0</v>
      </c>
      <c r="E52" s="35"/>
      <c r="F52" s="107" t="s">
        <v>56</v>
      </c>
      <c r="G52" s="75" t="str">
        <f t="shared" si="0"/>
        <v>$ ____________</v>
      </c>
      <c r="H52" s="54"/>
    </row>
    <row r="53" spans="1:8" hidden="1" x14ac:dyDescent="0.2">
      <c r="A53" s="6"/>
      <c r="B53" s="6"/>
      <c r="C53" s="7"/>
      <c r="D53" s="77">
        <v>0</v>
      </c>
      <c r="E53" s="35"/>
      <c r="F53" s="107" t="s">
        <v>56</v>
      </c>
      <c r="G53" s="75" t="str">
        <f t="shared" si="0"/>
        <v>$ ____________</v>
      </c>
      <c r="H53" s="54"/>
    </row>
    <row r="54" spans="1:8" hidden="1" x14ac:dyDescent="0.2">
      <c r="A54" s="6"/>
      <c r="B54" s="6"/>
      <c r="C54" s="7"/>
      <c r="D54" s="77">
        <v>0</v>
      </c>
      <c r="E54" s="35"/>
      <c r="F54" s="107" t="s">
        <v>56</v>
      </c>
      <c r="G54" s="75" t="str">
        <f t="shared" si="0"/>
        <v>$ ____________</v>
      </c>
      <c r="H54" s="54"/>
    </row>
    <row r="55" spans="1:8" hidden="1" x14ac:dyDescent="0.2">
      <c r="A55" s="6"/>
      <c r="B55" s="6"/>
      <c r="C55" s="7"/>
      <c r="D55" s="77">
        <v>0</v>
      </c>
      <c r="E55" s="35"/>
      <c r="F55" s="107" t="s">
        <v>56</v>
      </c>
      <c r="G55" s="75" t="str">
        <f t="shared" si="0"/>
        <v>$ ____________</v>
      </c>
      <c r="H55" s="54"/>
    </row>
    <row r="56" spans="1:8" hidden="1" x14ac:dyDescent="0.2">
      <c r="A56" s="6"/>
      <c r="B56" s="6"/>
      <c r="C56" s="7"/>
      <c r="D56" s="77">
        <v>0</v>
      </c>
      <c r="E56" s="35"/>
      <c r="F56" s="107" t="s">
        <v>56</v>
      </c>
      <c r="G56" s="75" t="str">
        <f t="shared" si="0"/>
        <v>$ ____________</v>
      </c>
      <c r="H56" s="54"/>
    </row>
    <row r="57" spans="1:8" hidden="1" x14ac:dyDescent="0.2">
      <c r="A57" s="6"/>
      <c r="B57" s="6"/>
      <c r="C57" s="7"/>
      <c r="D57" s="77">
        <v>0</v>
      </c>
      <c r="E57" s="35"/>
      <c r="F57" s="107" t="s">
        <v>56</v>
      </c>
      <c r="G57" s="75" t="str">
        <f t="shared" si="0"/>
        <v>$ ____________</v>
      </c>
      <c r="H57" s="54"/>
    </row>
    <row r="58" spans="1:8" hidden="1" x14ac:dyDescent="0.2">
      <c r="A58" s="6"/>
      <c r="B58" s="6"/>
      <c r="C58" s="7"/>
      <c r="D58" s="77">
        <v>0</v>
      </c>
      <c r="E58" s="35"/>
      <c r="F58" s="107" t="s">
        <v>56</v>
      </c>
      <c r="G58" s="75" t="str">
        <f t="shared" si="0"/>
        <v>$ ____________</v>
      </c>
      <c r="H58" s="54"/>
    </row>
    <row r="59" spans="1:8" hidden="1" x14ac:dyDescent="0.2">
      <c r="A59" s="6"/>
      <c r="B59" s="6"/>
      <c r="C59" s="7"/>
      <c r="D59" s="77">
        <v>0</v>
      </c>
      <c r="E59" s="35"/>
      <c r="F59" s="107" t="s">
        <v>56</v>
      </c>
      <c r="G59" s="75" t="str">
        <f t="shared" si="0"/>
        <v>$ ____________</v>
      </c>
      <c r="H59" s="54"/>
    </row>
    <row r="60" spans="1:8" hidden="1" x14ac:dyDescent="0.2">
      <c r="A60" s="6"/>
      <c r="B60" s="6"/>
      <c r="C60" s="7"/>
      <c r="D60" s="77">
        <v>0</v>
      </c>
      <c r="E60" s="35"/>
      <c r="F60" s="107" t="s">
        <v>56</v>
      </c>
      <c r="G60" s="75" t="str">
        <f t="shared" si="0"/>
        <v>$ ____________</v>
      </c>
      <c r="H60" s="54"/>
    </row>
    <row r="61" spans="1:8" hidden="1" x14ac:dyDescent="0.2">
      <c r="A61" s="6"/>
      <c r="B61" s="6"/>
      <c r="C61" s="7"/>
      <c r="D61" s="77">
        <v>0</v>
      </c>
      <c r="E61" s="35"/>
      <c r="F61" s="107" t="s">
        <v>56</v>
      </c>
      <c r="G61" s="75" t="str">
        <f t="shared" si="0"/>
        <v>$ ____________</v>
      </c>
      <c r="H61" s="54"/>
    </row>
    <row r="62" spans="1:8" ht="29.25" customHeight="1" thickTop="1" x14ac:dyDescent="0.2">
      <c r="A62" s="147" t="str">
        <f>$A$7&amp;" SUBTOTAL:"</f>
        <v>BID ALTERNATE 3 - PURDY MESA FLOW CONTROL TANK SUBTOTAL:</v>
      </c>
      <c r="B62" s="147"/>
      <c r="C62" s="147"/>
      <c r="D62" s="147"/>
      <c r="E62" s="147"/>
      <c r="F62" s="85"/>
      <c r="G62" s="90">
        <f>SUM($G$10:$G$38)</f>
        <v>0</v>
      </c>
      <c r="H62" s="54"/>
    </row>
    <row r="63" spans="1:8" ht="15.75" thickBot="1" x14ac:dyDescent="0.25">
      <c r="A63" s="91" t="s">
        <v>14</v>
      </c>
      <c r="B63" s="91" t="s">
        <v>11</v>
      </c>
      <c r="C63" s="97" t="s">
        <v>171</v>
      </c>
      <c r="D63" s="92" t="s">
        <v>12</v>
      </c>
      <c r="E63" s="93" t="s">
        <v>12</v>
      </c>
      <c r="F63" s="93" t="s">
        <v>0</v>
      </c>
      <c r="G63" s="94">
        <v>56000</v>
      </c>
      <c r="H63" s="54"/>
    </row>
    <row r="64" spans="1:8" ht="15.75" thickTop="1" x14ac:dyDescent="0.2">
      <c r="A64" s="6"/>
      <c r="B64" s="6"/>
      <c r="C64" s="76"/>
      <c r="D64" s="78"/>
      <c r="E64" s="35"/>
      <c r="F64" s="35"/>
      <c r="G64" s="79"/>
      <c r="H64" s="54"/>
    </row>
    <row r="65" spans="1:8" ht="33.75" customHeight="1" thickBot="1" x14ac:dyDescent="0.3">
      <c r="A65" s="141" t="str">
        <f>$A$7&amp;" BID AMOUNT:"</f>
        <v>BID ALTERNATE 3 - PURDY MESA FLOW CONTROL TANK BID AMOUNT:</v>
      </c>
      <c r="B65" s="141"/>
      <c r="C65" s="141"/>
      <c r="D65" s="141"/>
      <c r="E65" s="141"/>
      <c r="F65" s="41"/>
      <c r="G65" s="80">
        <f>SUM($G$10:$G$61)+$G$63</f>
        <v>56000</v>
      </c>
      <c r="H65" s="1"/>
    </row>
    <row r="66" spans="1:8" ht="15.75" x14ac:dyDescent="0.25">
      <c r="A66" s="36"/>
      <c r="B66" s="37"/>
      <c r="C66" s="38"/>
      <c r="D66" s="39"/>
      <c r="E66" s="40"/>
      <c r="F66" s="43"/>
      <c r="G66" s="44"/>
      <c r="H66" s="1"/>
    </row>
    <row r="67" spans="1:8" ht="15.75" hidden="1" x14ac:dyDescent="0.25">
      <c r="A67" s="36"/>
      <c r="B67" s="45" t="s">
        <v>7</v>
      </c>
      <c r="C67" s="46"/>
      <c r="D67" s="44"/>
      <c r="E67" s="47"/>
      <c r="F67" s="48"/>
      <c r="G67" s="48"/>
      <c r="H67" s="1"/>
    </row>
    <row r="68" spans="1:8" ht="16.5" hidden="1" thickBot="1" x14ac:dyDescent="0.3">
      <c r="A68" s="36"/>
      <c r="B68" s="149"/>
      <c r="C68" s="149"/>
      <c r="D68" s="149"/>
      <c r="E68" s="149"/>
      <c r="F68" s="149"/>
      <c r="G68" s="47" t="s">
        <v>8</v>
      </c>
      <c r="H68" s="1"/>
    </row>
  </sheetData>
  <sheetProtection algorithmName="SHA-512" hashValue="gUmmn0qS0vJqZPKm+yBKXY4CTGWQY/KBAA/MrTgpVwjkUyQWkOrhBPwzzFQ5MWtRqat0pNWyzDKYI+iTUWlPOQ==" saltValue="Ekxm9FTlGyIcw8++QMDE2Q==" spinCount="100000" sheet="1" objects="1" scenarios="1" selectLockedCells="1"/>
  <mergeCells count="9">
    <mergeCell ref="B68:F68"/>
    <mergeCell ref="A62:E62"/>
    <mergeCell ref="A65:E65"/>
    <mergeCell ref="C5:G5"/>
    <mergeCell ref="A1:G1"/>
    <mergeCell ref="A2:G2"/>
    <mergeCell ref="A3:G3"/>
    <mergeCell ref="A7:G7"/>
    <mergeCell ref="A5:B5"/>
  </mergeCells>
  <printOptions horizontalCentered="1"/>
  <pageMargins left="0.75" right="0.5" top="0.75" bottom="0.5" header="0.5" footer="0.5"/>
  <pageSetup scale="93" orientation="portrait" blackAndWhite="1" verticalDpi="300" r:id="rId1"/>
  <headerFooter alignWithMargins="0">
    <oddFooter>&amp;C&amp;"Times New Roman,Regular"BF-2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H17"/>
  <sheetViews>
    <sheetView zoomScaleNormal="100" zoomScaleSheetLayoutView="85" workbookViewId="0">
      <pane xSplit="8" ySplit="8" topLeftCell="I9" activePane="bottomRight" state="frozen"/>
      <selection activeCell="C3" sqref="C3:G3"/>
      <selection pane="topRight" activeCell="C3" sqref="C3:G3"/>
      <selection pane="bottomLeft" activeCell="C3" sqref="C3:G3"/>
      <selection pane="bottomRight" activeCell="F10" sqref="F10:F12"/>
    </sheetView>
  </sheetViews>
  <sheetFormatPr defaultRowHeight="15" x14ac:dyDescent="0.2"/>
  <cols>
    <col min="1" max="1" width="4.77734375" style="12" customWidth="1"/>
    <col min="2" max="2" width="6.77734375" style="12" customWidth="1"/>
    <col min="3" max="3" width="25.77734375" style="13" customWidth="1"/>
    <col min="4" max="4" width="8.21875" style="14" customWidth="1"/>
    <col min="5" max="5" width="8.21875" style="15" customWidth="1"/>
    <col min="6" max="6" width="13" style="16" customWidth="1"/>
    <col min="7" max="7" width="13.88671875" style="16" customWidth="1"/>
    <col min="8" max="8" width="1.88671875" style="16" customWidth="1"/>
    <col min="9" max="16384" width="8.88671875" style="16"/>
  </cols>
  <sheetData>
    <row r="1" spans="1:8" ht="20.25" x14ac:dyDescent="0.3">
      <c r="A1" s="152" t="str">
        <f>'BID ALT 1 - KC'!$A1</f>
        <v>Bid Schedule</v>
      </c>
      <c r="B1" s="152"/>
      <c r="C1" s="152"/>
      <c r="D1" s="152"/>
      <c r="E1" s="152"/>
      <c r="F1" s="152"/>
      <c r="G1" s="152"/>
      <c r="H1" s="19"/>
    </row>
    <row r="2" spans="1:8" ht="20.25" x14ac:dyDescent="0.3">
      <c r="A2" s="153" t="str">
        <f>'BID ALT 1 - KC'!$A2</f>
        <v>KANNAH CREEK INTAKE AND PURDY MESA FLOWLINE REHABILITATION</v>
      </c>
      <c r="B2" s="153"/>
      <c r="C2" s="153"/>
      <c r="D2" s="153"/>
      <c r="E2" s="153"/>
      <c r="F2" s="153"/>
      <c r="G2" s="153"/>
      <c r="H2" s="68"/>
    </row>
    <row r="3" spans="1:8" ht="20.25" x14ac:dyDescent="0.3">
      <c r="A3" s="153" t="str">
        <f>'BID ALT 1 - KC'!$A3</f>
        <v>IFB-4568-18-DH</v>
      </c>
      <c r="B3" s="153"/>
      <c r="C3" s="153"/>
      <c r="D3" s="153"/>
      <c r="E3" s="153"/>
      <c r="F3" s="153"/>
      <c r="G3" s="153"/>
      <c r="H3" s="62"/>
    </row>
    <row r="4" spans="1:8" ht="20.25" x14ac:dyDescent="0.3">
      <c r="A4" s="62"/>
      <c r="B4" s="62"/>
      <c r="C4" s="62"/>
      <c r="D4" s="62"/>
      <c r="E4" s="62"/>
      <c r="F4" s="62"/>
      <c r="G4" s="62"/>
      <c r="H4" s="62"/>
    </row>
    <row r="5" spans="1:8" ht="20.25" x14ac:dyDescent="0.3">
      <c r="A5" s="154" t="str">
        <f>'BID ALT 1 - KC'!$A$5</f>
        <v>Company:</v>
      </c>
      <c r="B5" s="154" t="str">
        <f>'BID ALT 1 - KC'!$A$5</f>
        <v>Company:</v>
      </c>
      <c r="C5" s="150" t="str">
        <f>IF('BID ALT 1 - KC'!$C$5="","",'BID ALT 1 - KC'!$C$5)</f>
        <v/>
      </c>
      <c r="D5" s="150"/>
      <c r="E5" s="150"/>
      <c r="F5" s="150"/>
      <c r="G5" s="150"/>
      <c r="H5" s="57"/>
    </row>
    <row r="6" spans="1:8" ht="20.25" x14ac:dyDescent="0.3">
      <c r="A6" s="62"/>
      <c r="B6" s="62"/>
      <c r="C6" s="62"/>
      <c r="D6" s="62"/>
      <c r="E6" s="62"/>
      <c r="F6" s="62"/>
      <c r="G6" s="62"/>
      <c r="H6" s="57"/>
    </row>
    <row r="7" spans="1:8" s="17" customFormat="1" ht="15.75" customHeight="1" x14ac:dyDescent="0.2">
      <c r="A7" s="151"/>
      <c r="B7" s="151"/>
      <c r="C7" s="151"/>
      <c r="D7" s="151"/>
      <c r="E7" s="151"/>
      <c r="F7" s="151"/>
      <c r="G7" s="151"/>
      <c r="H7" s="20"/>
    </row>
    <row r="8" spans="1:8" s="18" customFormat="1" ht="25.5" x14ac:dyDescent="0.2">
      <c r="A8" s="21" t="s">
        <v>1</v>
      </c>
      <c r="B8" s="22" t="s">
        <v>9</v>
      </c>
      <c r="C8" s="23" t="s">
        <v>2</v>
      </c>
      <c r="D8" s="24" t="s">
        <v>3</v>
      </c>
      <c r="E8" s="25" t="s">
        <v>4</v>
      </c>
      <c r="F8" s="26" t="s">
        <v>5</v>
      </c>
      <c r="G8" s="26" t="s">
        <v>6</v>
      </c>
      <c r="H8" s="1"/>
    </row>
    <row r="9" spans="1:8" s="18" customFormat="1" x14ac:dyDescent="0.2">
      <c r="A9" s="27"/>
      <c r="B9" s="27"/>
      <c r="C9" s="28"/>
      <c r="D9" s="29"/>
      <c r="E9" s="30"/>
      <c r="F9" s="31"/>
      <c r="G9" s="32"/>
      <c r="H9" s="1"/>
    </row>
    <row r="10" spans="1:8" s="18" customFormat="1" x14ac:dyDescent="0.2">
      <c r="A10" s="6">
        <v>93</v>
      </c>
      <c r="B10" s="6"/>
      <c r="C10" s="7"/>
      <c r="D10" s="8"/>
      <c r="E10" s="9"/>
      <c r="F10" s="5" t="s">
        <v>56</v>
      </c>
      <c r="G10" s="33" t="str">
        <f>IF($D10="","",IF($F10="$ ____________","$ ____________",$D10*$F10))</f>
        <v/>
      </c>
      <c r="H10" s="34"/>
    </row>
    <row r="11" spans="1:8" s="18" customFormat="1" x14ac:dyDescent="0.2">
      <c r="A11" s="6">
        <v>94</v>
      </c>
      <c r="B11" s="6"/>
      <c r="C11" s="7"/>
      <c r="D11" s="8"/>
      <c r="E11" s="9"/>
      <c r="F11" s="5" t="s">
        <v>56</v>
      </c>
      <c r="G11" s="33" t="str">
        <f t="shared" ref="G11:G12" si="0">IF($D11="","",IF($F11="$ ____________","$ ____________",$D11*$F11))</f>
        <v/>
      </c>
      <c r="H11" s="34"/>
    </row>
    <row r="12" spans="1:8" s="18" customFormat="1" x14ac:dyDescent="0.2">
      <c r="A12" s="6">
        <v>95</v>
      </c>
      <c r="B12" s="6"/>
      <c r="C12" s="7"/>
      <c r="D12" s="8"/>
      <c r="E12" s="9"/>
      <c r="F12" s="5" t="s">
        <v>56</v>
      </c>
      <c r="G12" s="33" t="str">
        <f t="shared" si="0"/>
        <v/>
      </c>
      <c r="H12" s="34"/>
    </row>
    <row r="13" spans="1:8" s="18" customFormat="1" ht="25.5" x14ac:dyDescent="0.2">
      <c r="A13" s="6" t="s">
        <v>14</v>
      </c>
      <c r="B13" s="6" t="s">
        <v>11</v>
      </c>
      <c r="C13" s="7" t="s">
        <v>15</v>
      </c>
      <c r="D13" s="31" t="s">
        <v>12</v>
      </c>
      <c r="E13" s="9" t="s">
        <v>12</v>
      </c>
      <c r="F13" s="35" t="s">
        <v>0</v>
      </c>
      <c r="G13" s="2">
        <v>0</v>
      </c>
      <c r="H13" s="34"/>
    </row>
    <row r="14" spans="1:8" s="18" customFormat="1" ht="16.5" thickBot="1" x14ac:dyDescent="0.3">
      <c r="A14" s="36"/>
      <c r="B14" s="37"/>
      <c r="C14" s="38"/>
      <c r="D14" s="39"/>
      <c r="E14" s="40" t="s">
        <v>57</v>
      </c>
      <c r="F14" s="41" t="s">
        <v>10</v>
      </c>
      <c r="G14" s="42">
        <f>SUM(G10:G12)</f>
        <v>0</v>
      </c>
      <c r="H14" s="1"/>
    </row>
    <row r="15" spans="1:8" s="18" customFormat="1" ht="15.75" x14ac:dyDescent="0.25">
      <c r="A15" s="36"/>
      <c r="B15" s="37"/>
      <c r="C15" s="38"/>
      <c r="D15" s="39"/>
      <c r="E15" s="40"/>
      <c r="F15" s="43"/>
      <c r="G15" s="44"/>
      <c r="H15" s="1"/>
    </row>
    <row r="16" spans="1:8" s="18" customFormat="1" ht="15.75" x14ac:dyDescent="0.25">
      <c r="A16" s="36"/>
      <c r="B16" s="45"/>
      <c r="C16" s="46"/>
      <c r="D16" s="44"/>
      <c r="E16" s="47"/>
      <c r="F16" s="48"/>
      <c r="G16" s="48"/>
      <c r="H16" s="1"/>
    </row>
    <row r="17" spans="1:8" s="18" customFormat="1" ht="16.5" thickBot="1" x14ac:dyDescent="0.3">
      <c r="A17" s="36"/>
      <c r="B17" s="49"/>
      <c r="C17" s="50"/>
      <c r="D17" s="51"/>
      <c r="E17" s="51"/>
      <c r="F17" s="51"/>
      <c r="G17" s="47"/>
      <c r="H17" s="1"/>
    </row>
  </sheetData>
  <sheetProtection selectLockedCells="1"/>
  <mergeCells count="6">
    <mergeCell ref="C5:G5"/>
    <mergeCell ref="A7:G7"/>
    <mergeCell ref="A1:G1"/>
    <mergeCell ref="A2:G2"/>
    <mergeCell ref="A3:G3"/>
    <mergeCell ref="A5:B5"/>
  </mergeCells>
  <printOptions horizontalCentered="1"/>
  <pageMargins left="0.75" right="0.5" top="0.75" bottom="0.5" header="0.5" footer="0.5"/>
  <pageSetup scale="93" fitToHeight="6" orientation="portrait" blackAndWhite="1" verticalDpi="300" r:id="rId1"/>
  <headerFooter alignWithMargins="0">
    <oddFooter>&amp;C&amp;"Times New Roman,Regular"BF-2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view="pageBreakPreview" zoomScaleNormal="100" zoomScaleSheetLayoutView="100" workbookViewId="0">
      <selection activeCell="D9" sqref="D9"/>
    </sheetView>
  </sheetViews>
  <sheetFormatPr defaultRowHeight="15" x14ac:dyDescent="0.2"/>
  <cols>
    <col min="1" max="1" width="13.6640625" customWidth="1"/>
    <col min="2" max="2" width="25.21875" bestFit="1" customWidth="1"/>
    <col min="3" max="3" width="13.5546875" customWidth="1"/>
    <col min="4" max="4" width="13.88671875" bestFit="1" customWidth="1"/>
    <col min="5" max="5" width="14.5546875" bestFit="1" customWidth="1"/>
  </cols>
  <sheetData>
    <row r="1" spans="1:8" ht="20.25" x14ac:dyDescent="0.3">
      <c r="A1" s="158" t="s">
        <v>61</v>
      </c>
      <c r="B1" s="158"/>
      <c r="C1" s="158"/>
      <c r="D1" s="158"/>
      <c r="E1" s="158"/>
    </row>
    <row r="2" spans="1:8" ht="20.25" x14ac:dyDescent="0.3">
      <c r="A2" s="156" t="str">
        <f>'BID ALT 1 - KC'!$A2</f>
        <v>KANNAH CREEK INTAKE AND PURDY MESA FLOWLINE REHABILITATION</v>
      </c>
      <c r="B2" s="156"/>
      <c r="C2" s="156"/>
      <c r="D2" s="156"/>
      <c r="E2" s="156"/>
      <c r="F2" s="56"/>
      <c r="G2" s="56"/>
      <c r="H2" s="56"/>
    </row>
    <row r="3" spans="1:8" ht="20.25" x14ac:dyDescent="0.3">
      <c r="A3" s="156" t="str">
        <f>'BID ALT 1 - KC'!$A3</f>
        <v>IFB-4568-18-DH</v>
      </c>
      <c r="B3" s="156"/>
      <c r="C3" s="156"/>
      <c r="D3" s="156"/>
      <c r="E3" s="156"/>
      <c r="F3" s="56"/>
      <c r="G3" s="56"/>
      <c r="H3" s="56"/>
    </row>
    <row r="4" spans="1:8" ht="20.25" x14ac:dyDescent="0.3">
      <c r="A4" s="71"/>
      <c r="B4" s="71"/>
      <c r="C4" s="71"/>
      <c r="D4" s="71"/>
      <c r="E4" s="71"/>
      <c r="F4" s="56"/>
      <c r="G4" s="56"/>
      <c r="H4" s="56"/>
    </row>
    <row r="5" spans="1:8" ht="20.25" x14ac:dyDescent="0.3">
      <c r="A5" s="70" t="str">
        <f>'BID ALT 1 - KC'!$A$5</f>
        <v>Company:</v>
      </c>
      <c r="B5" s="157" t="str">
        <f>IF('BID ALT 1 - KC'!$C$5="","",'BID ALT 1 - KC'!$C$5)</f>
        <v/>
      </c>
      <c r="C5" s="157"/>
      <c r="D5" s="157"/>
      <c r="E5" s="157"/>
      <c r="F5" s="56"/>
      <c r="G5" s="56"/>
      <c r="H5" s="56"/>
    </row>
    <row r="6" spans="1:8" ht="20.25" x14ac:dyDescent="0.3">
      <c r="A6" s="3"/>
      <c r="B6" s="3"/>
      <c r="C6" s="3"/>
      <c r="D6" s="56"/>
      <c r="E6" s="56"/>
      <c r="F6" s="56"/>
      <c r="G6" s="56"/>
      <c r="H6" s="56"/>
    </row>
    <row r="8" spans="1:8" ht="28.5" customHeight="1" x14ac:dyDescent="0.2">
      <c r="A8" s="11" t="s">
        <v>58</v>
      </c>
      <c r="B8" s="11" t="s">
        <v>2</v>
      </c>
      <c r="C8" s="64" t="s">
        <v>60</v>
      </c>
      <c r="D8" s="106" t="s">
        <v>179</v>
      </c>
      <c r="E8" s="106" t="s">
        <v>180</v>
      </c>
      <c r="F8" s="10"/>
      <c r="G8" s="10"/>
      <c r="H8" s="10"/>
    </row>
    <row r="9" spans="1:8" x14ac:dyDescent="0.2">
      <c r="A9" s="10" t="s">
        <v>87</v>
      </c>
      <c r="B9" s="10" t="s">
        <v>159</v>
      </c>
      <c r="C9" s="65">
        <f>IF('BID ALT 1 - KC'!$G$200=0,0,'BID ALT 1 - KC'!$G$203)</f>
        <v>0</v>
      </c>
      <c r="D9" s="138" t="s">
        <v>175</v>
      </c>
      <c r="E9" s="100" t="str">
        <f>IF(D9="____________ %","Enter Value",($C9*(1-$D9/100)))</f>
        <v>Enter Value</v>
      </c>
      <c r="F9" s="10"/>
      <c r="G9" s="10"/>
      <c r="H9" s="10"/>
    </row>
    <row r="10" spans="1:8" x14ac:dyDescent="0.2">
      <c r="A10" s="10" t="s">
        <v>160</v>
      </c>
      <c r="B10" s="10" t="s">
        <v>162</v>
      </c>
      <c r="C10" s="65">
        <f>IF('BID ALT 2 - PMFL REPLACEMENT'!$G$63=0,0,'BID ALT 2 - PMFL REPLACEMENT'!$G$66)</f>
        <v>0</v>
      </c>
      <c r="D10" s="138" t="s">
        <v>175</v>
      </c>
      <c r="E10" s="100" t="str">
        <f t="shared" ref="E10:E11" si="0">IF(D10="____________ %","Enter Value",($C10*(1-$D10/100)))</f>
        <v>Enter Value</v>
      </c>
    </row>
    <row r="11" spans="1:8" x14ac:dyDescent="0.2">
      <c r="A11" s="10" t="s">
        <v>161</v>
      </c>
      <c r="B11" s="10" t="s">
        <v>163</v>
      </c>
      <c r="C11" s="65">
        <f>IF('BID ALT 3 - PMFL TANK'!G62=0,0,'BID ALT 3 - PMFL TANK'!$G$65)</f>
        <v>0</v>
      </c>
      <c r="D11" s="138" t="s">
        <v>175</v>
      </c>
      <c r="E11" s="100" t="str">
        <f t="shared" si="0"/>
        <v>Enter Value</v>
      </c>
    </row>
    <row r="12" spans="1:8" hidden="1" x14ac:dyDescent="0.2">
      <c r="B12" s="10" t="s">
        <v>59</v>
      </c>
      <c r="C12" s="65">
        <f>'Bid Sch_Add Alt 3'!$G$14</f>
        <v>0</v>
      </c>
    </row>
    <row r="13" spans="1:8" x14ac:dyDescent="0.2">
      <c r="C13" s="66"/>
    </row>
    <row r="14" spans="1:8" x14ac:dyDescent="0.2">
      <c r="C14" s="66"/>
    </row>
    <row r="15" spans="1:8" ht="25.5" x14ac:dyDescent="0.2">
      <c r="A15" s="11" t="s">
        <v>79</v>
      </c>
      <c r="B15" s="11" t="s">
        <v>80</v>
      </c>
      <c r="C15" s="101" t="s">
        <v>176</v>
      </c>
      <c r="D15" s="101" t="s">
        <v>177</v>
      </c>
      <c r="E15" s="102" t="s">
        <v>178</v>
      </c>
    </row>
    <row r="16" spans="1:8" x14ac:dyDescent="0.2">
      <c r="A16" s="63">
        <v>1</v>
      </c>
      <c r="B16" s="10" t="s">
        <v>164</v>
      </c>
      <c r="C16" s="67">
        <f>IF(OR($C$9=0,$C$10=0,$C$11=0),0,SUM($C$9:$C$11))</f>
        <v>0</v>
      </c>
      <c r="D16" s="105" t="e">
        <f>1-SUM($E$9:$E$11)/SUM($C$9:$C$11)</f>
        <v>#DIV/0!</v>
      </c>
      <c r="E16" s="103">
        <f>SUM($E$9:$E$11)</f>
        <v>0</v>
      </c>
    </row>
    <row r="17" spans="1:5" x14ac:dyDescent="0.2">
      <c r="A17" s="63">
        <v>2</v>
      </c>
      <c r="B17" s="10" t="s">
        <v>165</v>
      </c>
      <c r="C17" s="67">
        <f>IF(OR($C$10=0,$C$11=0),0,$C$10+$C$11)</f>
        <v>0</v>
      </c>
      <c r="D17" s="104" t="s">
        <v>174</v>
      </c>
      <c r="E17" s="103">
        <f>$C17</f>
        <v>0</v>
      </c>
    </row>
    <row r="18" spans="1:5" x14ac:dyDescent="0.2">
      <c r="A18" s="63">
        <v>3</v>
      </c>
      <c r="B18" s="10" t="s">
        <v>167</v>
      </c>
      <c r="C18" s="67">
        <f>IF(OR($C$9=0,$C$10=0),0,$C$9+$C$10)</f>
        <v>0</v>
      </c>
      <c r="D18" s="104" t="s">
        <v>174</v>
      </c>
      <c r="E18" s="103">
        <f t="shared" ref="E18:E19" si="1">$C18</f>
        <v>0</v>
      </c>
    </row>
    <row r="19" spans="1:5" x14ac:dyDescent="0.2">
      <c r="A19" s="63">
        <v>4</v>
      </c>
      <c r="B19" s="10" t="s">
        <v>166</v>
      </c>
      <c r="C19" s="67">
        <f>$C$10</f>
        <v>0</v>
      </c>
      <c r="D19" s="104" t="s">
        <v>174</v>
      </c>
      <c r="E19" s="103">
        <f t="shared" si="1"/>
        <v>0</v>
      </c>
    </row>
    <row r="20" spans="1:5" hidden="1" x14ac:dyDescent="0.2">
      <c r="A20" s="63">
        <v>5</v>
      </c>
      <c r="B20" s="10"/>
      <c r="C20" s="67">
        <f>$C$9+$C$11</f>
        <v>0</v>
      </c>
      <c r="D20" s="99" t="s">
        <v>174</v>
      </c>
    </row>
    <row r="21" spans="1:5" hidden="1" x14ac:dyDescent="0.2">
      <c r="A21" s="63">
        <v>6</v>
      </c>
      <c r="B21" s="10"/>
      <c r="C21" s="67">
        <f>$C$9</f>
        <v>0</v>
      </c>
      <c r="D21" s="99" t="s">
        <v>174</v>
      </c>
    </row>
    <row r="23" spans="1:5" x14ac:dyDescent="0.2">
      <c r="A23" s="10" t="s">
        <v>81</v>
      </c>
    </row>
    <row r="24" spans="1:5" ht="15" customHeight="1" x14ac:dyDescent="0.2">
      <c r="A24" s="155" t="s">
        <v>188</v>
      </c>
      <c r="B24" s="155"/>
      <c r="C24" s="155"/>
      <c r="D24" s="155"/>
      <c r="E24" s="155"/>
    </row>
    <row r="25" spans="1:5" ht="15" customHeight="1" x14ac:dyDescent="0.2">
      <c r="A25" s="155"/>
      <c r="B25" s="155"/>
      <c r="C25" s="155"/>
      <c r="D25" s="155"/>
      <c r="E25" s="155"/>
    </row>
    <row r="26" spans="1:5" ht="15" customHeight="1" x14ac:dyDescent="0.2">
      <c r="A26" s="155"/>
      <c r="B26" s="155"/>
      <c r="C26" s="155"/>
      <c r="D26" s="155"/>
      <c r="E26" s="155"/>
    </row>
    <row r="27" spans="1:5" x14ac:dyDescent="0.2">
      <c r="A27" s="155"/>
      <c r="B27" s="155"/>
      <c r="C27" s="155"/>
      <c r="D27" s="155"/>
      <c r="E27" s="155"/>
    </row>
    <row r="28" spans="1:5" x14ac:dyDescent="0.2">
      <c r="A28" s="69"/>
      <c r="B28" s="69"/>
      <c r="C28" s="69"/>
      <c r="D28" s="69"/>
      <c r="E28" s="69"/>
    </row>
    <row r="29" spans="1:5" x14ac:dyDescent="0.2">
      <c r="A29" s="69"/>
      <c r="B29" s="69"/>
      <c r="C29" s="69"/>
      <c r="D29" s="69"/>
      <c r="E29" s="69"/>
    </row>
  </sheetData>
  <sheetProtection algorithmName="SHA-512" hashValue="wudwTDuB9kEVVEDmg/Z2oanzV9rAin3T4cMwUgjJXzJ1HY6SuDy9ABS/sAkBxWprVa3iThjMb+ZjvEN4Und5CA==" saltValue="B9Qf2L4DA2bMuDKEHzvtTw==" spinCount="100000" sheet="1" objects="1" scenarios="1" selectLockedCells="1"/>
  <mergeCells count="5">
    <mergeCell ref="A24:E27"/>
    <mergeCell ref="A3:E3"/>
    <mergeCell ref="B5:E5"/>
    <mergeCell ref="A1:E1"/>
    <mergeCell ref="A2:E2"/>
  </mergeCells>
  <conditionalFormatting sqref="E16">
    <cfRule type="cellIs" dxfId="0" priority="1" operator="notEqual">
      <formula>$C$16*(1-$D$16)</formula>
    </cfRule>
  </conditionalFormatting>
  <printOptions horizontalCentered="1"/>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BID ALT 1 - KC</vt:lpstr>
      <vt:lpstr>BID ALT 2 - PMFL REPLACEMENT</vt:lpstr>
      <vt:lpstr>BID ALT 3 - PMFL TANK</vt:lpstr>
      <vt:lpstr>Bid Sch_Add Alt 3</vt:lpstr>
      <vt:lpstr>Bid Summary</vt:lpstr>
      <vt:lpstr>'BID ALT 1 - KC'!Print_Area</vt:lpstr>
      <vt:lpstr>'BID ALT 2 - PMFL REPLACEMENT'!Print_Area</vt:lpstr>
      <vt:lpstr>'BID ALT 3 - PMFL TANK'!Print_Area</vt:lpstr>
      <vt:lpstr>'Bid Sch_Add Alt 3'!Print_Area</vt:lpstr>
      <vt:lpstr>'BID ALT 1 - KC'!Print_Titles</vt:lpstr>
      <vt:lpstr>'BID ALT 2 - PMFL REPLACEMENT'!Print_Titles</vt:lpstr>
      <vt:lpstr>'BID ALT 3 - PMFL TANK'!Print_Titles</vt:lpstr>
      <vt:lpstr>'Bid Sch_Add Alt 3'!Print_Titles</vt:lpstr>
    </vt:vector>
  </TitlesOfParts>
  <Company>City of Grand Junction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Kent Harbert, Project Engineer</dc:creator>
  <cp:lastModifiedBy>Duane Hoff Jr.</cp:lastModifiedBy>
  <cp:lastPrinted>2018-10-12T19:49:21Z</cp:lastPrinted>
  <dcterms:created xsi:type="dcterms:W3CDTF">2000-04-25T21:44:50Z</dcterms:created>
  <dcterms:modified xsi:type="dcterms:W3CDTF">2018-10-12T21:50:46Z</dcterms:modified>
</cp:coreProperties>
</file>